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Вар 2" sheetId="1" r:id="rId1"/>
  </sheets>
  <definedNames>
    <definedName name="_xlnm.Print_Titles" localSheetId="0">'Вар 2'!$10:$15</definedName>
  </definedNames>
  <calcPr fullCalcOnLoad="1"/>
</workbook>
</file>

<file path=xl/sharedStrings.xml><?xml version="1.0" encoding="utf-8"?>
<sst xmlns="http://schemas.openxmlformats.org/spreadsheetml/2006/main" count="133" uniqueCount="76">
  <si>
    <t>Индекс потребительских цен в среднем за год</t>
  </si>
  <si>
    <t xml:space="preserve">Численность постоянного населения (среднегодовая)* </t>
  </si>
  <si>
    <t>Рождаемость</t>
  </si>
  <si>
    <t>Смертность</t>
  </si>
  <si>
    <t>Денежные доходы и расходы населения</t>
  </si>
  <si>
    <t>Денежные доходы  населения</t>
  </si>
  <si>
    <t>Реальные располагаемые денежные доходы</t>
  </si>
  <si>
    <t>Среднемесячные денежные доходы  на душу населения</t>
  </si>
  <si>
    <t>Денежные  расходы населения</t>
  </si>
  <si>
    <t xml:space="preserve">Объем отгруженной промышленной продукции  </t>
  </si>
  <si>
    <t xml:space="preserve">   в действующих ценах каждого года</t>
  </si>
  <si>
    <t xml:space="preserve">   индекс промышленного производства </t>
  </si>
  <si>
    <t xml:space="preserve">  в действующих ценах каждого года</t>
  </si>
  <si>
    <t xml:space="preserve">  индекс производства</t>
  </si>
  <si>
    <t>Продукция сельского хозяйства во всех категориях хозяйств (кроме ЛПХ)</t>
  </si>
  <si>
    <t>Продукция сельского хозяйства в натуральном выражении:</t>
  </si>
  <si>
    <t>Валовой сбор зерна (в весе после доработки)</t>
  </si>
  <si>
    <t>Валовой сбор масличных культур – всего</t>
  </si>
  <si>
    <t xml:space="preserve">       в том числе подсолнечника</t>
  </si>
  <si>
    <t>Валовой сбор картофеля</t>
  </si>
  <si>
    <t>Валовой сбор овощей</t>
  </si>
  <si>
    <t>Производство скота и птицы на убой (в живом весе)</t>
  </si>
  <si>
    <t>Производство молока</t>
  </si>
  <si>
    <t>Производство яиц</t>
  </si>
  <si>
    <t xml:space="preserve"> Оборот розничной торговли</t>
  </si>
  <si>
    <t xml:space="preserve">     в действующих ценах каждого года </t>
  </si>
  <si>
    <t xml:space="preserve"> </t>
  </si>
  <si>
    <t xml:space="preserve">    в сопоставимых ценах </t>
  </si>
  <si>
    <t xml:space="preserve">   в т.ч. крупные и средние предприятия розничной торговли</t>
  </si>
  <si>
    <t>Оборот общественного питания</t>
  </si>
  <si>
    <t xml:space="preserve">     в действующих ценах каждого года</t>
  </si>
  <si>
    <t xml:space="preserve">    в сопоставимых ценах</t>
  </si>
  <si>
    <t xml:space="preserve">   в т.ч. крупные и средние предприятия общественного питания</t>
  </si>
  <si>
    <t>Объем платных услуг населению</t>
  </si>
  <si>
    <t xml:space="preserve">   </t>
  </si>
  <si>
    <t xml:space="preserve">     в сопоставимых ценах </t>
  </si>
  <si>
    <t xml:space="preserve">Объем бытовых услуг </t>
  </si>
  <si>
    <t xml:space="preserve">   в т.ч. крупные и средние предприятия </t>
  </si>
  <si>
    <t>Оборот малых  и средних предприятий</t>
  </si>
  <si>
    <t>в действующих ценах каждого года</t>
  </si>
  <si>
    <t>Объем инвестиций</t>
  </si>
  <si>
    <t xml:space="preserve">     в действующих ценах  каждого года </t>
  </si>
  <si>
    <t>Ввод жилья</t>
  </si>
  <si>
    <t>Показатели</t>
  </si>
  <si>
    <t>Единица измерения</t>
  </si>
  <si>
    <t>факт</t>
  </si>
  <si>
    <t>оценка</t>
  </si>
  <si>
    <t>прогноз</t>
  </si>
  <si>
    <t>% к пред. году</t>
  </si>
  <si>
    <t>тыс. человек</t>
  </si>
  <si>
    <t>человек на 1 тыс. человек населения</t>
  </si>
  <si>
    <t>млн.руб.</t>
  </si>
  <si>
    <t>в %  к предыдущему году</t>
  </si>
  <si>
    <t>руб</t>
  </si>
  <si>
    <t>в  % к предыдущему году</t>
  </si>
  <si>
    <t>тыс. тонн</t>
  </si>
  <si>
    <t>млн. штук</t>
  </si>
  <si>
    <t>в % к предыдущему году</t>
  </si>
  <si>
    <t>тыс.кв.метров</t>
  </si>
  <si>
    <t>Фонд начисленной заработной платы всех работников по полному кругу организаций</t>
  </si>
  <si>
    <t>ВМП</t>
  </si>
  <si>
    <t>вариант 1</t>
  </si>
  <si>
    <t>вариант 2</t>
  </si>
  <si>
    <t>2021 год</t>
  </si>
  <si>
    <t>2022 год</t>
  </si>
  <si>
    <t>из общего объема платных услуг:</t>
  </si>
  <si>
    <t>2023 год</t>
  </si>
  <si>
    <t>консервативный</t>
  </si>
  <si>
    <t>базовый</t>
  </si>
  <si>
    <t xml:space="preserve">  </t>
  </si>
  <si>
    <t>2024 год</t>
  </si>
  <si>
    <r>
      <t xml:space="preserve">  в т.ч. продукция обрабатывающих производств</t>
    </r>
    <r>
      <rPr>
        <sz val="14"/>
        <rFont val="Times New Roman"/>
        <family val="1"/>
      </rPr>
      <t xml:space="preserve"> </t>
    </r>
  </si>
  <si>
    <t>2025 год</t>
  </si>
  <si>
    <t xml:space="preserve">Приложение                                                                                               к итогам  развития за 2022 год, оценке 2023 года и прогнозу (плану) социально-экономического развития Киквидзенского муниципального района Волгоградской области на 2024 год и плановый период 2025 - 2026 годов </t>
  </si>
  <si>
    <t xml:space="preserve">                                                                                                          
Основные показатели прогноза (плана) 
социально-экономического развития Киквидзенского муниципального района на 2023 год и плановый период 2024 и 2026 годов</t>
  </si>
  <si>
    <t>2026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</si>
</sst>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#,##0.0"/>
  </numFmts>
  <fonts count="40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wrapText="1"/>
    </xf>
    <xf numFmtId="2" fontId="1" fillId="33" borderId="13" xfId="0" applyNumberFormat="1" applyFont="1" applyFill="1" applyBorder="1" applyAlignment="1">
      <alignment horizontal="right" wrapText="1"/>
    </xf>
    <xf numFmtId="3" fontId="1" fillId="33" borderId="13" xfId="0" applyNumberFormat="1" applyFont="1" applyFill="1" applyBorder="1" applyAlignment="1">
      <alignment horizontal="right" wrapText="1"/>
    </xf>
    <xf numFmtId="3" fontId="1" fillId="33" borderId="13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0" fontId="1" fillId="33" borderId="14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4" fontId="1" fillId="33" borderId="13" xfId="0" applyNumberFormat="1" applyFont="1" applyFill="1" applyBorder="1" applyAlignment="1">
      <alignment horizontal="right" wrapText="1"/>
    </xf>
    <xf numFmtId="4" fontId="1" fillId="33" borderId="13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8" fontId="1" fillId="33" borderId="13" xfId="0" applyNumberFormat="1" applyFont="1" applyFill="1" applyBorder="1" applyAlignment="1">
      <alignment horizontal="right" wrapText="1"/>
    </xf>
    <xf numFmtId="178" fontId="1" fillId="33" borderId="13" xfId="0" applyNumberFormat="1" applyFont="1" applyFill="1" applyBorder="1" applyAlignment="1">
      <alignment horizontal="right"/>
    </xf>
    <xf numFmtId="176" fontId="1" fillId="33" borderId="13" xfId="0" applyNumberFormat="1" applyFont="1" applyFill="1" applyBorder="1" applyAlignment="1">
      <alignment horizontal="right" wrapText="1"/>
    </xf>
    <xf numFmtId="176" fontId="1" fillId="33" borderId="13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left" wrapText="1" indent="1"/>
    </xf>
    <xf numFmtId="177" fontId="1" fillId="33" borderId="13" xfId="0" applyNumberFormat="1" applyFont="1" applyFill="1" applyBorder="1" applyAlignment="1">
      <alignment horizontal="right" wrapText="1"/>
    </xf>
    <xf numFmtId="177" fontId="1" fillId="33" borderId="13" xfId="0" applyNumberFormat="1" applyFont="1" applyFill="1" applyBorder="1" applyAlignment="1">
      <alignment horizontal="right"/>
    </xf>
    <xf numFmtId="179" fontId="1" fillId="33" borderId="13" xfId="0" applyNumberFormat="1" applyFont="1" applyFill="1" applyBorder="1" applyAlignment="1">
      <alignment horizontal="right" wrapText="1"/>
    </xf>
    <xf numFmtId="0" fontId="1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/>
    </xf>
    <xf numFmtId="178" fontId="1" fillId="33" borderId="16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178" fontId="1" fillId="33" borderId="13" xfId="0" applyNumberFormat="1" applyFont="1" applyFill="1" applyBorder="1" applyAlignment="1">
      <alignment horizontal="right"/>
    </xf>
    <xf numFmtId="178" fontId="1" fillId="33" borderId="13" xfId="0" applyNumberFormat="1" applyFont="1" applyFill="1" applyBorder="1" applyAlignment="1">
      <alignment horizontal="right" wrapText="1"/>
    </xf>
    <xf numFmtId="179" fontId="1" fillId="33" borderId="13" xfId="0" applyNumberFormat="1" applyFont="1" applyFill="1" applyBorder="1" applyAlignment="1">
      <alignment horizontal="right" wrapText="1"/>
    </xf>
    <xf numFmtId="179" fontId="1" fillId="33" borderId="13" xfId="0" applyNumberFormat="1" applyFont="1" applyFill="1" applyBorder="1" applyAlignment="1">
      <alignment horizontal="right"/>
    </xf>
    <xf numFmtId="178" fontId="1" fillId="33" borderId="17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177" fontId="1" fillId="33" borderId="13" xfId="0" applyNumberFormat="1" applyFont="1" applyFill="1" applyBorder="1" applyAlignment="1">
      <alignment horizontal="right" wrapText="1"/>
    </xf>
    <xf numFmtId="177" fontId="1" fillId="33" borderId="13" xfId="0" applyNumberFormat="1" applyFont="1" applyFill="1" applyBorder="1" applyAlignment="1">
      <alignment horizontal="right"/>
    </xf>
    <xf numFmtId="176" fontId="1" fillId="33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vertical="top" wrapText="1"/>
    </xf>
    <xf numFmtId="4" fontId="1" fillId="33" borderId="13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8" fontId="1" fillId="33" borderId="19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178" fontId="1" fillId="33" borderId="17" xfId="0" applyNumberFormat="1" applyFont="1" applyFill="1" applyBorder="1" applyAlignment="1">
      <alignment horizontal="right" wrapText="1"/>
    </xf>
    <xf numFmtId="0" fontId="3" fillId="33" borderId="18" xfId="0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75" zoomScaleNormal="75" zoomScalePageLayoutView="70" workbookViewId="0" topLeftCell="A1">
      <pane xSplit="2" ySplit="15" topLeftCell="C31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L37" sqref="L37"/>
    </sheetView>
  </sheetViews>
  <sheetFormatPr defaultColWidth="9.00390625" defaultRowHeight="12.75"/>
  <cols>
    <col min="1" max="1" width="42.125" style="2" customWidth="1"/>
    <col min="2" max="2" width="15.375" style="2" customWidth="1"/>
    <col min="3" max="3" width="0.12890625" style="2" customWidth="1"/>
    <col min="4" max="4" width="23.125" style="2" customWidth="1"/>
    <col min="5" max="5" width="23.375" style="2" customWidth="1"/>
    <col min="6" max="6" width="17.25390625" style="2" customWidth="1"/>
    <col min="7" max="7" width="16.125" style="2" customWidth="1"/>
    <col min="8" max="8" width="18.125" style="2" customWidth="1"/>
    <col min="9" max="9" width="16.375" style="2" bestFit="1" customWidth="1"/>
    <col min="10" max="10" width="18.875" style="2" customWidth="1"/>
    <col min="11" max="11" width="16.125" style="2" customWidth="1"/>
    <col min="12" max="16384" width="9.125" style="4" customWidth="1"/>
  </cols>
  <sheetData>
    <row r="1" spans="3:11" ht="18.75">
      <c r="C1" s="20"/>
      <c r="D1" s="20"/>
      <c r="E1" s="20"/>
      <c r="F1" s="20"/>
      <c r="G1" s="20"/>
      <c r="H1" s="20"/>
      <c r="I1" s="20"/>
      <c r="J1" s="20"/>
      <c r="K1" s="20"/>
    </row>
    <row r="2" spans="1:11" ht="106.5" customHeight="1">
      <c r="A2" s="1"/>
      <c r="B2" s="1"/>
      <c r="F2" s="3" t="s">
        <v>69</v>
      </c>
      <c r="G2" s="3"/>
      <c r="H2" s="41" t="s">
        <v>73</v>
      </c>
      <c r="I2" s="42"/>
      <c r="J2" s="42"/>
      <c r="K2" s="42"/>
    </row>
    <row r="3" spans="6:10" ht="3" customHeight="1">
      <c r="F3" s="3"/>
      <c r="G3" s="3"/>
      <c r="J3" s="3"/>
    </row>
    <row r="4" spans="6:10" ht="18.75" hidden="1">
      <c r="F4" s="3"/>
      <c r="G4" s="3"/>
      <c r="J4" s="3"/>
    </row>
    <row r="5" spans="6:10" ht="18.75" hidden="1">
      <c r="F5" s="3"/>
      <c r="G5" s="3"/>
      <c r="J5" s="3"/>
    </row>
    <row r="6" ht="18.75" hidden="1"/>
    <row r="7" spans="1:11" s="6" customFormat="1" ht="18.75" hidden="1">
      <c r="A7" s="2"/>
      <c r="B7" s="2"/>
      <c r="C7" s="5"/>
      <c r="D7" s="5"/>
      <c r="E7" s="5"/>
      <c r="F7" s="5"/>
      <c r="G7" s="5"/>
      <c r="H7" s="5"/>
      <c r="I7" s="5"/>
      <c r="J7" s="5"/>
      <c r="K7" s="5"/>
    </row>
    <row r="8" spans="1:11" ht="50.25" customHeight="1" thickBot="1">
      <c r="A8" s="53" t="s">
        <v>74</v>
      </c>
      <c r="B8" s="53"/>
      <c r="C8" s="54"/>
      <c r="D8" s="54"/>
      <c r="E8" s="54"/>
      <c r="F8" s="54"/>
      <c r="G8" s="54"/>
      <c r="H8" s="54"/>
      <c r="I8" s="54"/>
      <c r="J8" s="54"/>
      <c r="K8" s="54"/>
    </row>
    <row r="9" spans="1:11" s="11" customFormat="1" ht="19.5" thickBot="1">
      <c r="A9" s="2"/>
      <c r="B9" s="2"/>
      <c r="C9" s="7"/>
      <c r="D9" s="8"/>
      <c r="E9" s="9"/>
      <c r="F9" s="10"/>
      <c r="G9" s="10"/>
      <c r="H9" s="9"/>
      <c r="I9" s="10"/>
      <c r="J9" s="10"/>
      <c r="K9" s="10"/>
    </row>
    <row r="10" spans="1:11" s="11" customFormat="1" ht="18.75" customHeight="1">
      <c r="A10" s="56" t="s">
        <v>43</v>
      </c>
      <c r="B10" s="58" t="s">
        <v>44</v>
      </c>
      <c r="C10" s="66" t="s">
        <v>63</v>
      </c>
      <c r="D10" s="67" t="s">
        <v>64</v>
      </c>
      <c r="E10" s="57" t="s">
        <v>66</v>
      </c>
      <c r="F10" s="55" t="s">
        <v>70</v>
      </c>
      <c r="G10" s="59"/>
      <c r="H10" s="55" t="s">
        <v>72</v>
      </c>
      <c r="I10" s="55"/>
      <c r="J10" s="59" t="s">
        <v>75</v>
      </c>
      <c r="K10" s="55"/>
    </row>
    <row r="11" spans="1:11" ht="15.75" customHeight="1">
      <c r="A11" s="57"/>
      <c r="B11" s="55"/>
      <c r="C11" s="55"/>
      <c r="D11" s="55"/>
      <c r="E11" s="59"/>
      <c r="F11" s="55"/>
      <c r="G11" s="55"/>
      <c r="H11" s="55"/>
      <c r="I11" s="55"/>
      <c r="J11" s="55"/>
      <c r="K11" s="55"/>
    </row>
    <row r="12" spans="1:11" ht="18.75">
      <c r="A12" s="57"/>
      <c r="B12" s="55"/>
      <c r="C12" s="55" t="s">
        <v>45</v>
      </c>
      <c r="D12" s="55" t="s">
        <v>45</v>
      </c>
      <c r="E12" s="68" t="s">
        <v>46</v>
      </c>
      <c r="F12" s="55" t="s">
        <v>47</v>
      </c>
      <c r="G12" s="55"/>
      <c r="H12" s="55" t="s">
        <v>47</v>
      </c>
      <c r="I12" s="55"/>
      <c r="J12" s="55" t="s">
        <v>47</v>
      </c>
      <c r="K12" s="55"/>
    </row>
    <row r="13" spans="1:11" ht="37.5">
      <c r="A13" s="57"/>
      <c r="B13" s="55"/>
      <c r="C13" s="55"/>
      <c r="D13" s="55"/>
      <c r="E13" s="69"/>
      <c r="F13" s="12" t="s">
        <v>67</v>
      </c>
      <c r="G13" s="12" t="s">
        <v>68</v>
      </c>
      <c r="H13" s="12" t="s">
        <v>67</v>
      </c>
      <c r="I13" s="12" t="s">
        <v>68</v>
      </c>
      <c r="J13" s="12" t="s">
        <v>67</v>
      </c>
      <c r="K13" s="12" t="s">
        <v>68</v>
      </c>
    </row>
    <row r="14" spans="1:11" ht="18.75">
      <c r="A14" s="57"/>
      <c r="B14" s="55"/>
      <c r="C14" s="55"/>
      <c r="D14" s="55"/>
      <c r="E14" s="59"/>
      <c r="F14" s="12" t="s">
        <v>61</v>
      </c>
      <c r="G14" s="12" t="s">
        <v>62</v>
      </c>
      <c r="H14" s="12" t="s">
        <v>61</v>
      </c>
      <c r="I14" s="12" t="s">
        <v>62</v>
      </c>
      <c r="J14" s="12" t="s">
        <v>61</v>
      </c>
      <c r="K14" s="12" t="s">
        <v>62</v>
      </c>
    </row>
    <row r="15" spans="1:11" ht="18.75">
      <c r="A15" s="13">
        <v>1</v>
      </c>
      <c r="B15" s="14">
        <v>2</v>
      </c>
      <c r="C15" s="12">
        <v>3</v>
      </c>
      <c r="D15" s="12">
        <v>4</v>
      </c>
      <c r="E15" s="12">
        <v>5</v>
      </c>
      <c r="F15" s="12">
        <v>7</v>
      </c>
      <c r="G15" s="12">
        <v>8</v>
      </c>
      <c r="H15" s="12">
        <v>9</v>
      </c>
      <c r="I15" s="12">
        <v>10</v>
      </c>
      <c r="J15" s="12">
        <v>11</v>
      </c>
      <c r="K15" s="12">
        <v>12</v>
      </c>
    </row>
    <row r="16" spans="1:11" s="24" customFormat="1" ht="54" customHeight="1">
      <c r="A16" s="21" t="s">
        <v>0</v>
      </c>
      <c r="B16" s="16" t="s">
        <v>48</v>
      </c>
      <c r="C16" s="22">
        <v>106.7</v>
      </c>
      <c r="D16" s="22">
        <v>113.8</v>
      </c>
      <c r="E16" s="22">
        <v>105.8</v>
      </c>
      <c r="F16" s="22">
        <v>108.2</v>
      </c>
      <c r="G16" s="22">
        <v>105</v>
      </c>
      <c r="H16" s="23">
        <v>104</v>
      </c>
      <c r="I16" s="23">
        <v>104.2</v>
      </c>
      <c r="J16" s="23">
        <v>103.9</v>
      </c>
      <c r="K16" s="23">
        <v>104</v>
      </c>
    </row>
    <row r="17" spans="1:11" s="24" customFormat="1" ht="55.5" customHeight="1">
      <c r="A17" s="64" t="s">
        <v>1</v>
      </c>
      <c r="B17" s="61" t="s">
        <v>49</v>
      </c>
      <c r="C17" s="44">
        <v>15.407</v>
      </c>
      <c r="D17" s="44">
        <v>14.766</v>
      </c>
      <c r="E17" s="44">
        <v>14.579</v>
      </c>
      <c r="F17" s="44">
        <v>14.45</v>
      </c>
      <c r="G17" s="44">
        <v>14.46</v>
      </c>
      <c r="H17" s="43">
        <v>14.3</v>
      </c>
      <c r="I17" s="44">
        <v>14.345</v>
      </c>
      <c r="J17" s="47">
        <v>14.2</v>
      </c>
      <c r="K17" s="43">
        <v>14.234</v>
      </c>
    </row>
    <row r="18" spans="1:11" s="24" customFormat="1" ht="3" customHeight="1">
      <c r="A18" s="64"/>
      <c r="B18" s="61"/>
      <c r="C18" s="44"/>
      <c r="D18" s="44"/>
      <c r="E18" s="44"/>
      <c r="F18" s="44"/>
      <c r="G18" s="44"/>
      <c r="H18" s="43"/>
      <c r="I18" s="44"/>
      <c r="J18" s="70"/>
      <c r="K18" s="43"/>
    </row>
    <row r="19" spans="1:11" s="27" customFormat="1" ht="75.75" customHeight="1">
      <c r="A19" s="21" t="s">
        <v>2</v>
      </c>
      <c r="B19" s="16" t="s">
        <v>50</v>
      </c>
      <c r="C19" s="25">
        <v>6.69</v>
      </c>
      <c r="D19" s="25">
        <v>5.49</v>
      </c>
      <c r="E19" s="25">
        <v>5.14</v>
      </c>
      <c r="F19" s="25">
        <v>4.81</v>
      </c>
      <c r="G19" s="25">
        <v>4.91</v>
      </c>
      <c r="H19" s="26">
        <v>4.8</v>
      </c>
      <c r="I19" s="26">
        <v>4.88</v>
      </c>
      <c r="J19" s="26">
        <v>4.7</v>
      </c>
      <c r="K19" s="26">
        <v>4.71</v>
      </c>
    </row>
    <row r="20" spans="1:11" s="28" customFormat="1" ht="73.5" customHeight="1">
      <c r="A20" s="64" t="s">
        <v>3</v>
      </c>
      <c r="B20" s="61" t="s">
        <v>50</v>
      </c>
      <c r="C20" s="65">
        <v>20.19</v>
      </c>
      <c r="D20" s="65">
        <v>18.15</v>
      </c>
      <c r="E20" s="65">
        <v>17.97</v>
      </c>
      <c r="F20" s="65">
        <v>17.3</v>
      </c>
      <c r="G20" s="65">
        <v>17.29</v>
      </c>
      <c r="H20" s="60">
        <v>16.7</v>
      </c>
      <c r="I20" s="60">
        <v>16.66</v>
      </c>
      <c r="J20" s="26">
        <v>16.2</v>
      </c>
      <c r="K20" s="60">
        <v>16.16</v>
      </c>
    </row>
    <row r="21" spans="1:11" s="24" customFormat="1" ht="13.5" customHeight="1" hidden="1" thickBot="1">
      <c r="A21" s="64"/>
      <c r="B21" s="61"/>
      <c r="C21" s="65"/>
      <c r="D21" s="65"/>
      <c r="E21" s="65"/>
      <c r="F21" s="65"/>
      <c r="G21" s="65"/>
      <c r="H21" s="60"/>
      <c r="I21" s="60"/>
      <c r="J21" s="26"/>
      <c r="K21" s="60"/>
    </row>
    <row r="22" spans="1:11" s="24" customFormat="1" ht="37.5">
      <c r="A22" s="21" t="s">
        <v>4</v>
      </c>
      <c r="B22" s="16"/>
      <c r="C22" s="22"/>
      <c r="D22" s="22"/>
      <c r="E22" s="22"/>
      <c r="F22" s="22"/>
      <c r="G22" s="22"/>
      <c r="H22" s="23"/>
      <c r="I22" s="23"/>
      <c r="J22" s="23"/>
      <c r="K22" s="23"/>
    </row>
    <row r="23" spans="1:11" s="24" customFormat="1" ht="18.75">
      <c r="A23" s="64" t="s">
        <v>5</v>
      </c>
      <c r="B23" s="16" t="s">
        <v>51</v>
      </c>
      <c r="C23" s="29">
        <v>3560.926</v>
      </c>
      <c r="D23" s="29">
        <v>3719.544</v>
      </c>
      <c r="E23" s="29">
        <v>3952.96</v>
      </c>
      <c r="F23" s="29">
        <v>4050</v>
      </c>
      <c r="G23" s="29">
        <v>4247.737</v>
      </c>
      <c r="H23" s="30">
        <v>4171.5</v>
      </c>
      <c r="I23" s="30">
        <v>4501.8</v>
      </c>
      <c r="J23" s="30">
        <v>4296.6</v>
      </c>
      <c r="K23" s="30">
        <v>4793.56</v>
      </c>
    </row>
    <row r="24" spans="1:11" s="24" customFormat="1" ht="56.25">
      <c r="A24" s="64"/>
      <c r="B24" s="16" t="s">
        <v>52</v>
      </c>
      <c r="C24" s="31" t="e">
        <f>C23/B23*100</f>
        <v>#VALUE!</v>
      </c>
      <c r="D24" s="31">
        <f>D23/C23*100</f>
        <v>104.45440315243843</v>
      </c>
      <c r="E24" s="31">
        <f>E23/D23*100</f>
        <v>106.27539289762402</v>
      </c>
      <c r="F24" s="31">
        <f>F23/E23*100</f>
        <v>102.45486926252731</v>
      </c>
      <c r="G24" s="31">
        <f>G23/E23*100</f>
        <v>107.45712073990123</v>
      </c>
      <c r="H24" s="31">
        <f>H23/F23*100</f>
        <v>103</v>
      </c>
      <c r="I24" s="31">
        <f>I23/G23*100</f>
        <v>105.98113772109714</v>
      </c>
      <c r="J24" s="31">
        <f>J23/H23*100</f>
        <v>102.99892125134843</v>
      </c>
      <c r="K24" s="31">
        <f>K23/I23*100</f>
        <v>106.48096317028744</v>
      </c>
    </row>
    <row r="25" spans="1:11" s="24" customFormat="1" ht="28.5" customHeight="1">
      <c r="A25" s="63" t="s">
        <v>59</v>
      </c>
      <c r="B25" s="16" t="s">
        <v>51</v>
      </c>
      <c r="C25" s="29">
        <v>1114.355</v>
      </c>
      <c r="D25" s="29">
        <v>1209.918</v>
      </c>
      <c r="E25" s="29">
        <v>1350.268</v>
      </c>
      <c r="F25" s="29">
        <v>1417.781</v>
      </c>
      <c r="G25" s="29">
        <v>1463.691</v>
      </c>
      <c r="H25" s="30">
        <v>1495.758</v>
      </c>
      <c r="I25" s="30">
        <v>1573.468</v>
      </c>
      <c r="J25" s="30">
        <v>1555.588</v>
      </c>
      <c r="K25" s="30">
        <v>1691.478</v>
      </c>
    </row>
    <row r="26" spans="1:11" s="24" customFormat="1" ht="77.25" customHeight="1">
      <c r="A26" s="63"/>
      <c r="B26" s="16" t="s">
        <v>52</v>
      </c>
      <c r="C26" s="31" t="e">
        <f>C25/B25*100</f>
        <v>#VALUE!</v>
      </c>
      <c r="D26" s="31">
        <f>D25/C25*100</f>
        <v>108.57563343817722</v>
      </c>
      <c r="E26" s="31">
        <f>E25/D25*100</f>
        <v>111.59995966668816</v>
      </c>
      <c r="F26" s="31">
        <f>F25/E25*100</f>
        <v>104.99997037625121</v>
      </c>
      <c r="G26" s="31">
        <f>G25/E25*100</f>
        <v>108.40003614097348</v>
      </c>
      <c r="H26" s="31">
        <f>H25/F25*100</f>
        <v>105.49993264121893</v>
      </c>
      <c r="I26" s="31">
        <f>I25/G25*100</f>
        <v>107.50001195607544</v>
      </c>
      <c r="J26" s="31">
        <f>J25/H25*100</f>
        <v>103.9999786061649</v>
      </c>
      <c r="K26" s="31">
        <f>K25/I25*100</f>
        <v>107.49999364461178</v>
      </c>
    </row>
    <row r="27" spans="1:11" s="24" customFormat="1" ht="56.25">
      <c r="A27" s="15" t="s">
        <v>6</v>
      </c>
      <c r="B27" s="16" t="s">
        <v>52</v>
      </c>
      <c r="C27" s="17" t="e">
        <f>C23/B23/C16*10000</f>
        <v>#VALUE!</v>
      </c>
      <c r="D27" s="17">
        <f>D23/C23/D16*10000</f>
        <v>91.78770048544678</v>
      </c>
      <c r="E27" s="17">
        <f>E23/D23/E16*10000</f>
        <v>100.44933166127035</v>
      </c>
      <c r="F27" s="17">
        <f>F23/E23/F16*10000</f>
        <v>94.69026734059825</v>
      </c>
      <c r="G27" s="17">
        <f>G23/E23/G16*10000</f>
        <v>102.34011499038213</v>
      </c>
      <c r="H27" s="17">
        <f>H23/F23/H16*10000</f>
        <v>99.03846153846153</v>
      </c>
      <c r="I27" s="17">
        <f>I23/G23/I16*10000</f>
        <v>101.70934522178229</v>
      </c>
      <c r="J27" s="17">
        <f>J23/H23/J16*10000</f>
        <v>99.13274422651438</v>
      </c>
      <c r="K27" s="17">
        <f>K23/I23/K16*10000</f>
        <v>102.38554150989177</v>
      </c>
    </row>
    <row r="28" spans="1:11" s="24" customFormat="1" ht="37.5">
      <c r="A28" s="15" t="s">
        <v>7</v>
      </c>
      <c r="B28" s="16" t="s">
        <v>53</v>
      </c>
      <c r="C28" s="18">
        <v>19161</v>
      </c>
      <c r="D28" s="18">
        <v>21173</v>
      </c>
      <c r="E28" s="19">
        <f aca="true" t="shared" si="0" ref="E28:K28">E23/E17/12*1000</f>
        <v>22595.05681688273</v>
      </c>
      <c r="F28" s="19">
        <f t="shared" si="0"/>
        <v>23356.401384083045</v>
      </c>
      <c r="G28" s="19">
        <f t="shared" si="0"/>
        <v>24479.812125403412</v>
      </c>
      <c r="H28" s="19">
        <f t="shared" si="0"/>
        <v>24309.44055944056</v>
      </c>
      <c r="I28" s="19">
        <f t="shared" si="0"/>
        <v>26151.96932729174</v>
      </c>
      <c r="J28" s="19">
        <f t="shared" si="0"/>
        <v>25214.78873239437</v>
      </c>
      <c r="K28" s="19">
        <f t="shared" si="0"/>
        <v>28064.025104210574</v>
      </c>
    </row>
    <row r="29" spans="1:11" s="24" customFormat="1" ht="18.75">
      <c r="A29" s="64" t="s">
        <v>8</v>
      </c>
      <c r="B29" s="16" t="s">
        <v>51</v>
      </c>
      <c r="C29" s="29">
        <v>3418.487</v>
      </c>
      <c r="D29" s="29">
        <v>3421.98</v>
      </c>
      <c r="E29" s="29">
        <v>3640</v>
      </c>
      <c r="F29" s="29">
        <v>3790</v>
      </c>
      <c r="G29" s="29">
        <v>3850</v>
      </c>
      <c r="H29" s="30">
        <v>3937</v>
      </c>
      <c r="I29" s="30">
        <v>4041</v>
      </c>
      <c r="J29" s="30">
        <v>4150</v>
      </c>
      <c r="K29" s="30">
        <v>4210</v>
      </c>
    </row>
    <row r="30" spans="1:11" s="24" customFormat="1" ht="56.25">
      <c r="A30" s="64"/>
      <c r="B30" s="16" t="s">
        <v>52</v>
      </c>
      <c r="C30" s="31" t="e">
        <f>C29/B29*100</f>
        <v>#VALUE!</v>
      </c>
      <c r="D30" s="31">
        <f>D29/C29*100</f>
        <v>100.10217970698734</v>
      </c>
      <c r="E30" s="31">
        <f>E29/D29*100</f>
        <v>106.37116523182486</v>
      </c>
      <c r="F30" s="31">
        <f>F29/E29*100</f>
        <v>104.12087912087912</v>
      </c>
      <c r="G30" s="31">
        <f>G29/E29*100</f>
        <v>105.76923076923077</v>
      </c>
      <c r="H30" s="31">
        <f>H29/F29*100</f>
        <v>103.87862796833774</v>
      </c>
      <c r="I30" s="31">
        <f>I29/G29*100</f>
        <v>104.96103896103897</v>
      </c>
      <c r="J30" s="31">
        <f>J29/H29*100</f>
        <v>105.41021082042164</v>
      </c>
      <c r="K30" s="31">
        <f>K29/I29*100</f>
        <v>104.18213313536253</v>
      </c>
    </row>
    <row r="31" spans="1:11" s="24" customFormat="1" ht="37.5">
      <c r="A31" s="21" t="s">
        <v>9</v>
      </c>
      <c r="B31" s="61" t="s">
        <v>51</v>
      </c>
      <c r="C31" s="44">
        <v>807.254</v>
      </c>
      <c r="D31" s="44">
        <v>19.869</v>
      </c>
      <c r="E31" s="44">
        <v>19.908</v>
      </c>
      <c r="F31" s="44">
        <v>20.306</v>
      </c>
      <c r="G31" s="44">
        <v>20.407</v>
      </c>
      <c r="H31" s="43">
        <v>20.815</v>
      </c>
      <c r="I31" s="43">
        <v>20.998</v>
      </c>
      <c r="J31" s="43">
        <v>21.3</v>
      </c>
      <c r="K31" s="43">
        <v>21.628</v>
      </c>
    </row>
    <row r="32" spans="1:11" s="24" customFormat="1" ht="37.5">
      <c r="A32" s="15" t="s">
        <v>10</v>
      </c>
      <c r="B32" s="61"/>
      <c r="C32" s="44"/>
      <c r="D32" s="44"/>
      <c r="E32" s="44"/>
      <c r="F32" s="44"/>
      <c r="G32" s="44"/>
      <c r="H32" s="43"/>
      <c r="I32" s="43"/>
      <c r="J32" s="43"/>
      <c r="K32" s="43"/>
    </row>
    <row r="33" spans="1:11" s="24" customFormat="1" ht="61.5" customHeight="1">
      <c r="A33" s="62" t="s">
        <v>11</v>
      </c>
      <c r="B33" s="61" t="s">
        <v>54</v>
      </c>
      <c r="C33" s="52" t="e">
        <f>C31/B31*100</f>
        <v>#VALUE!</v>
      </c>
      <c r="D33" s="52">
        <f>D31/C31*100</f>
        <v>2.4613070978898834</v>
      </c>
      <c r="E33" s="52">
        <f>E31/E16/D31*10000</f>
        <v>94.70348362112101</v>
      </c>
      <c r="F33" s="52">
        <f>F31/F16/E31*10000</f>
        <v>94.26912782162084</v>
      </c>
      <c r="G33" s="52">
        <f>G31/G16/E31*10000</f>
        <v>97.62526670302438</v>
      </c>
      <c r="H33" s="52">
        <f>H31/H16/F31*10000</f>
        <v>98.5640848858617</v>
      </c>
      <c r="I33" s="52">
        <f>I31/I16/G31*10000</f>
        <v>98.74862291334867</v>
      </c>
      <c r="J33" s="52">
        <f>J31/J16/H31*10000</f>
        <v>98.48898021596828</v>
      </c>
      <c r="K33" s="52">
        <f>K31/K16/I31*10000</f>
        <v>99.03873628990307</v>
      </c>
    </row>
    <row r="34" spans="1:11" s="24" customFormat="1" ht="13.5" customHeight="1">
      <c r="A34" s="62"/>
      <c r="B34" s="61"/>
      <c r="C34" s="52"/>
      <c r="D34" s="52"/>
      <c r="E34" s="52"/>
      <c r="F34" s="52"/>
      <c r="G34" s="52"/>
      <c r="H34" s="52"/>
      <c r="I34" s="52"/>
      <c r="J34" s="52"/>
      <c r="K34" s="52"/>
    </row>
    <row r="35" spans="1:11" s="24" customFormat="1" ht="37.5">
      <c r="A35" s="21" t="s">
        <v>71</v>
      </c>
      <c r="B35" s="61" t="s">
        <v>51</v>
      </c>
      <c r="C35" s="50">
        <v>787.288</v>
      </c>
      <c r="D35" s="50">
        <v>0</v>
      </c>
      <c r="E35" s="50">
        <v>0</v>
      </c>
      <c r="F35" s="50">
        <v>0</v>
      </c>
      <c r="G35" s="50">
        <v>0</v>
      </c>
      <c r="H35" s="51">
        <v>0</v>
      </c>
      <c r="I35" s="51">
        <v>0</v>
      </c>
      <c r="J35" s="51">
        <v>0</v>
      </c>
      <c r="K35" s="51">
        <v>0</v>
      </c>
    </row>
    <row r="36" spans="1:11" s="24" customFormat="1" ht="37.5">
      <c r="A36" s="15" t="s">
        <v>12</v>
      </c>
      <c r="B36" s="61"/>
      <c r="C36" s="50"/>
      <c r="D36" s="50"/>
      <c r="E36" s="50"/>
      <c r="F36" s="50"/>
      <c r="G36" s="50"/>
      <c r="H36" s="51"/>
      <c r="I36" s="51"/>
      <c r="J36" s="51"/>
      <c r="K36" s="51"/>
    </row>
    <row r="37" spans="1:11" s="24" customFormat="1" ht="56.25">
      <c r="A37" s="15" t="s">
        <v>13</v>
      </c>
      <c r="B37" s="16" t="s">
        <v>54</v>
      </c>
      <c r="C37" s="31" t="e">
        <f>C35/B35*100</f>
        <v>#VALUE!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</row>
    <row r="38" spans="1:11" s="24" customFormat="1" ht="56.25">
      <c r="A38" s="21" t="s">
        <v>14</v>
      </c>
      <c r="B38" s="61" t="s">
        <v>51</v>
      </c>
      <c r="C38" s="44">
        <v>6136.3</v>
      </c>
      <c r="D38" s="44">
        <v>6078.46</v>
      </c>
      <c r="E38" s="44">
        <v>5454.215</v>
      </c>
      <c r="F38" s="44">
        <v>5672.383</v>
      </c>
      <c r="G38" s="44">
        <v>5770.873</v>
      </c>
      <c r="H38" s="43">
        <v>5956.002</v>
      </c>
      <c r="I38" s="43">
        <v>6082.381</v>
      </c>
      <c r="J38" s="43">
        <v>6253.802</v>
      </c>
      <c r="K38" s="43">
        <v>6368.473</v>
      </c>
    </row>
    <row r="39" spans="1:11" s="24" customFormat="1" ht="37.5">
      <c r="A39" s="15" t="s">
        <v>10</v>
      </c>
      <c r="B39" s="61"/>
      <c r="C39" s="44"/>
      <c r="D39" s="44"/>
      <c r="E39" s="44"/>
      <c r="F39" s="44"/>
      <c r="G39" s="44"/>
      <c r="H39" s="43"/>
      <c r="I39" s="43"/>
      <c r="J39" s="43"/>
      <c r="K39" s="43"/>
    </row>
    <row r="40" spans="1:11" s="24" customFormat="1" ht="56.25">
      <c r="A40" s="21" t="s">
        <v>15</v>
      </c>
      <c r="B40" s="16"/>
      <c r="C40" s="22"/>
      <c r="D40" s="22"/>
      <c r="E40" s="22"/>
      <c r="F40" s="22"/>
      <c r="G40" s="22"/>
      <c r="H40" s="23"/>
      <c r="I40" s="23"/>
      <c r="J40" s="23"/>
      <c r="K40" s="23"/>
    </row>
    <row r="41" spans="1:11" s="24" customFormat="1" ht="37.5">
      <c r="A41" s="33" t="s">
        <v>16</v>
      </c>
      <c r="B41" s="16" t="s">
        <v>55</v>
      </c>
      <c r="C41" s="29">
        <v>130.182</v>
      </c>
      <c r="D41" s="29">
        <v>248.57</v>
      </c>
      <c r="E41" s="29">
        <v>213.025</v>
      </c>
      <c r="F41" s="34">
        <f>E41*98.5/100</f>
        <v>209.82962500000002</v>
      </c>
      <c r="G41" s="29">
        <v>215.58</v>
      </c>
      <c r="H41" s="30">
        <f>F41*100.8/100</f>
        <v>211.50826200000003</v>
      </c>
      <c r="I41" s="30">
        <v>218.166</v>
      </c>
      <c r="J41" s="30">
        <f>H41*100.9/100</f>
        <v>213.41183635800004</v>
      </c>
      <c r="K41" s="30">
        <v>220.789</v>
      </c>
    </row>
    <row r="42" spans="1:11" s="24" customFormat="1" ht="37.5">
      <c r="A42" s="33" t="s">
        <v>17</v>
      </c>
      <c r="B42" s="16" t="s">
        <v>55</v>
      </c>
      <c r="C42" s="29">
        <v>102.847</v>
      </c>
      <c r="D42" s="29">
        <v>83.362</v>
      </c>
      <c r="E42" s="29">
        <v>71.441</v>
      </c>
      <c r="F42" s="34">
        <f aca="true" t="shared" si="1" ref="F42:F48">E42*98.5/100</f>
        <v>70.36938500000001</v>
      </c>
      <c r="G42" s="29">
        <v>72.287</v>
      </c>
      <c r="H42" s="30">
        <f aca="true" t="shared" si="2" ref="H42:H48">F42*100.8/100</f>
        <v>70.93234008</v>
      </c>
      <c r="I42" s="30">
        <v>73.155</v>
      </c>
      <c r="J42" s="30">
        <f aca="true" t="shared" si="3" ref="J42:J48">H42*100.9/100</f>
        <v>71.57073114072001</v>
      </c>
      <c r="K42" s="30">
        <v>73.021</v>
      </c>
    </row>
    <row r="43" spans="1:11" s="24" customFormat="1" ht="18.75">
      <c r="A43" s="33" t="s">
        <v>18</v>
      </c>
      <c r="B43" s="16" t="s">
        <v>55</v>
      </c>
      <c r="C43" s="29">
        <v>99.956</v>
      </c>
      <c r="D43" s="29">
        <v>79.336</v>
      </c>
      <c r="E43" s="29">
        <v>67.991</v>
      </c>
      <c r="F43" s="34">
        <f t="shared" si="1"/>
        <v>66.971135</v>
      </c>
      <c r="G43" s="29">
        <v>68.807</v>
      </c>
      <c r="H43" s="30">
        <f t="shared" si="2"/>
        <v>67.50690408</v>
      </c>
      <c r="I43" s="30">
        <v>69.633</v>
      </c>
      <c r="J43" s="30">
        <f t="shared" si="3"/>
        <v>68.11446621672</v>
      </c>
      <c r="K43" s="30">
        <v>70.468</v>
      </c>
    </row>
    <row r="44" spans="1:11" s="24" customFormat="1" ht="18.75">
      <c r="A44" s="33" t="s">
        <v>19</v>
      </c>
      <c r="B44" s="16" t="s">
        <v>55</v>
      </c>
      <c r="C44" s="29">
        <v>2.542</v>
      </c>
      <c r="D44" s="29">
        <v>2.283</v>
      </c>
      <c r="E44" s="29">
        <v>1.956</v>
      </c>
      <c r="F44" s="34">
        <f t="shared" si="1"/>
        <v>1.92666</v>
      </c>
      <c r="G44" s="29">
        <v>1.979</v>
      </c>
      <c r="H44" s="30">
        <f t="shared" si="2"/>
        <v>1.9420732799999998</v>
      </c>
      <c r="I44" s="30">
        <v>2.002</v>
      </c>
      <c r="J44" s="30">
        <f t="shared" si="3"/>
        <v>1.95955193952</v>
      </c>
      <c r="K44" s="30">
        <v>2.026</v>
      </c>
    </row>
    <row r="45" spans="1:11" s="24" customFormat="1" ht="18.75">
      <c r="A45" s="33" t="s">
        <v>20</v>
      </c>
      <c r="B45" s="16" t="s">
        <v>55</v>
      </c>
      <c r="C45" s="29">
        <v>1.805</v>
      </c>
      <c r="D45" s="29">
        <v>2.214</v>
      </c>
      <c r="E45" s="29">
        <v>1.897</v>
      </c>
      <c r="F45" s="34">
        <f t="shared" si="1"/>
        <v>1.8685450000000001</v>
      </c>
      <c r="G45" s="29">
        <v>1.92</v>
      </c>
      <c r="H45" s="30">
        <f t="shared" si="2"/>
        <v>1.88349336</v>
      </c>
      <c r="I45" s="30">
        <v>1.943</v>
      </c>
      <c r="J45" s="30">
        <f t="shared" si="3"/>
        <v>1.9004448002399998</v>
      </c>
      <c r="K45" s="30">
        <v>1.966</v>
      </c>
    </row>
    <row r="46" spans="1:11" s="24" customFormat="1" ht="37.5">
      <c r="A46" s="33" t="s">
        <v>21</v>
      </c>
      <c r="B46" s="16" t="s">
        <v>55</v>
      </c>
      <c r="C46" s="29">
        <v>2.704</v>
      </c>
      <c r="D46" s="29">
        <v>2.834</v>
      </c>
      <c r="E46" s="29">
        <v>2.845</v>
      </c>
      <c r="F46" s="34">
        <f t="shared" si="1"/>
        <v>2.802325</v>
      </c>
      <c r="G46" s="29">
        <v>2.894</v>
      </c>
      <c r="H46" s="30">
        <f t="shared" si="2"/>
        <v>2.8247435999999997</v>
      </c>
      <c r="I46" s="30">
        <v>2.894</v>
      </c>
      <c r="J46" s="30">
        <f>H46*100.9/100</f>
        <v>2.8501662924</v>
      </c>
      <c r="K46" s="30">
        <v>2.897</v>
      </c>
    </row>
    <row r="47" spans="1:11" s="24" customFormat="1" ht="18.75">
      <c r="A47" s="33" t="s">
        <v>22</v>
      </c>
      <c r="B47" s="16" t="s">
        <v>55</v>
      </c>
      <c r="C47" s="29">
        <v>16.832</v>
      </c>
      <c r="D47" s="29">
        <v>18.478</v>
      </c>
      <c r="E47" s="29">
        <v>18.552</v>
      </c>
      <c r="F47" s="34">
        <f t="shared" si="1"/>
        <v>18.27372</v>
      </c>
      <c r="G47" s="29">
        <v>18.867</v>
      </c>
      <c r="H47" s="30">
        <f t="shared" si="2"/>
        <v>18.41990976</v>
      </c>
      <c r="I47" s="30">
        <v>18.885</v>
      </c>
      <c r="J47" s="30">
        <f t="shared" si="3"/>
        <v>18.58568894784</v>
      </c>
      <c r="K47" s="30">
        <v>18.922</v>
      </c>
    </row>
    <row r="48" spans="1:11" s="24" customFormat="1" ht="18.75">
      <c r="A48" s="33" t="s">
        <v>23</v>
      </c>
      <c r="B48" s="16" t="s">
        <v>56</v>
      </c>
      <c r="C48" s="34">
        <v>9.802</v>
      </c>
      <c r="D48" s="34">
        <v>9.625</v>
      </c>
      <c r="E48" s="34">
        <v>9.663</v>
      </c>
      <c r="F48" s="34">
        <f t="shared" si="1"/>
        <v>9.518055</v>
      </c>
      <c r="G48" s="34">
        <v>9.827</v>
      </c>
      <c r="H48" s="30">
        <f t="shared" si="2"/>
        <v>9.59419944</v>
      </c>
      <c r="I48" s="35">
        <v>9.837</v>
      </c>
      <c r="J48" s="30">
        <f t="shared" si="3"/>
        <v>9.68054723496</v>
      </c>
      <c r="K48" s="34">
        <v>9.857</v>
      </c>
    </row>
    <row r="49" spans="1:11" s="24" customFormat="1" ht="18.75">
      <c r="A49" s="21" t="s">
        <v>24</v>
      </c>
      <c r="B49" s="61" t="s">
        <v>51</v>
      </c>
      <c r="C49" s="50">
        <v>1660.954</v>
      </c>
      <c r="D49" s="50">
        <v>1896.085</v>
      </c>
      <c r="E49" s="50">
        <v>2080.433</v>
      </c>
      <c r="F49" s="50">
        <v>2246.8</v>
      </c>
      <c r="G49" s="50">
        <v>2271.677</v>
      </c>
      <c r="H49" s="51">
        <v>2360</v>
      </c>
      <c r="I49" s="51">
        <v>2452.287</v>
      </c>
      <c r="J49" s="51">
        <v>2479</v>
      </c>
      <c r="K49" s="51">
        <v>2649.814</v>
      </c>
    </row>
    <row r="50" spans="1:11" s="24" customFormat="1" ht="37.5">
      <c r="A50" s="15" t="s">
        <v>25</v>
      </c>
      <c r="B50" s="61"/>
      <c r="C50" s="50"/>
      <c r="D50" s="50"/>
      <c r="E50" s="50"/>
      <c r="F50" s="50"/>
      <c r="G50" s="50"/>
      <c r="H50" s="51"/>
      <c r="I50" s="51"/>
      <c r="J50" s="51"/>
      <c r="K50" s="51"/>
    </row>
    <row r="51" spans="1:11" s="24" customFormat="1" ht="36.75" customHeight="1">
      <c r="A51" s="15" t="s">
        <v>26</v>
      </c>
      <c r="B51" s="61" t="s">
        <v>57</v>
      </c>
      <c r="C51" s="45">
        <v>107.3</v>
      </c>
      <c r="D51" s="45">
        <v>100</v>
      </c>
      <c r="E51" s="45">
        <v>105</v>
      </c>
      <c r="F51" s="45">
        <v>102.6</v>
      </c>
      <c r="G51" s="45">
        <v>104</v>
      </c>
      <c r="H51" s="45">
        <v>102</v>
      </c>
      <c r="I51" s="45">
        <v>104</v>
      </c>
      <c r="J51" s="45">
        <v>102</v>
      </c>
      <c r="K51" s="45">
        <v>104</v>
      </c>
    </row>
    <row r="52" spans="1:11" s="24" customFormat="1" ht="18.75">
      <c r="A52" s="15" t="s">
        <v>27</v>
      </c>
      <c r="B52" s="61"/>
      <c r="C52" s="45"/>
      <c r="D52" s="45"/>
      <c r="E52" s="45"/>
      <c r="F52" s="45"/>
      <c r="G52" s="45"/>
      <c r="H52" s="45"/>
      <c r="I52" s="45"/>
      <c r="J52" s="45"/>
      <c r="K52" s="45"/>
    </row>
    <row r="53" spans="1:11" s="24" customFormat="1" ht="56.25">
      <c r="A53" s="21" t="s">
        <v>28</v>
      </c>
      <c r="B53" s="61" t="s">
        <v>51</v>
      </c>
      <c r="C53" s="44">
        <v>690.6</v>
      </c>
      <c r="D53" s="44">
        <v>722.363</v>
      </c>
      <c r="E53" s="44">
        <v>786.574</v>
      </c>
      <c r="F53" s="44">
        <v>847.374</v>
      </c>
      <c r="G53" s="44">
        <v>858.88</v>
      </c>
      <c r="H53" s="43">
        <v>864.231</v>
      </c>
      <c r="I53" s="43">
        <v>927.165</v>
      </c>
      <c r="J53" s="43">
        <v>916.87</v>
      </c>
      <c r="K53" s="43">
        <v>1001.846</v>
      </c>
    </row>
    <row r="54" spans="1:11" s="24" customFormat="1" ht="37.5">
      <c r="A54" s="15" t="s">
        <v>25</v>
      </c>
      <c r="B54" s="61"/>
      <c r="C54" s="44"/>
      <c r="D54" s="44"/>
      <c r="E54" s="44"/>
      <c r="F54" s="44"/>
      <c r="G54" s="44"/>
      <c r="H54" s="43"/>
      <c r="I54" s="43"/>
      <c r="J54" s="43"/>
      <c r="K54" s="43"/>
    </row>
    <row r="55" spans="1:11" s="24" customFormat="1" ht="36.75" customHeight="1">
      <c r="A55" s="15" t="s">
        <v>26</v>
      </c>
      <c r="B55" s="61" t="s">
        <v>57</v>
      </c>
      <c r="C55" s="45">
        <v>91</v>
      </c>
      <c r="D55" s="45">
        <v>91</v>
      </c>
      <c r="E55" s="45">
        <v>105</v>
      </c>
      <c r="F55" s="45">
        <v>102.6</v>
      </c>
      <c r="G55" s="45">
        <v>104</v>
      </c>
      <c r="H55" s="46">
        <v>102</v>
      </c>
      <c r="I55" s="46">
        <v>104</v>
      </c>
      <c r="J55" s="46">
        <v>102</v>
      </c>
      <c r="K55" s="46">
        <v>104</v>
      </c>
    </row>
    <row r="56" spans="1:11" s="24" customFormat="1" ht="18.75">
      <c r="A56" s="15" t="s">
        <v>27</v>
      </c>
      <c r="B56" s="61"/>
      <c r="C56" s="45"/>
      <c r="D56" s="45"/>
      <c r="E56" s="45"/>
      <c r="F56" s="45"/>
      <c r="G56" s="45"/>
      <c r="H56" s="46"/>
      <c r="I56" s="46"/>
      <c r="J56" s="46"/>
      <c r="K56" s="46"/>
    </row>
    <row r="57" spans="1:11" s="24" customFormat="1" ht="18.75">
      <c r="A57" s="15"/>
      <c r="B57" s="16"/>
      <c r="C57" s="29">
        <f>C49-C53</f>
        <v>970.3539999999999</v>
      </c>
      <c r="D57" s="29">
        <f aca="true" t="shared" si="4" ref="D57:J57">D49-D53</f>
        <v>1173.722</v>
      </c>
      <c r="E57" s="29">
        <f t="shared" si="4"/>
        <v>1293.859</v>
      </c>
      <c r="F57" s="29">
        <f t="shared" si="4"/>
        <v>1399.4260000000002</v>
      </c>
      <c r="G57" s="29">
        <f t="shared" si="4"/>
        <v>1412.797</v>
      </c>
      <c r="H57" s="29">
        <f t="shared" si="4"/>
        <v>1495.769</v>
      </c>
      <c r="I57" s="29">
        <f t="shared" si="4"/>
        <v>1525.1219999999998</v>
      </c>
      <c r="J57" s="29">
        <f t="shared" si="4"/>
        <v>1562.13</v>
      </c>
      <c r="K57" s="29">
        <f>K49-K53</f>
        <v>1647.9679999999998</v>
      </c>
    </row>
    <row r="58" spans="1:11" s="24" customFormat="1" ht="18.75" customHeight="1">
      <c r="A58" s="21" t="s">
        <v>29</v>
      </c>
      <c r="B58" s="61" t="s">
        <v>51</v>
      </c>
      <c r="C58" s="44">
        <v>20.147</v>
      </c>
      <c r="D58" s="44">
        <v>25.986</v>
      </c>
      <c r="E58" s="44">
        <v>29.558</v>
      </c>
      <c r="F58" s="44">
        <v>30.5</v>
      </c>
      <c r="G58" s="44">
        <v>31.752</v>
      </c>
      <c r="H58" s="43">
        <v>32</v>
      </c>
      <c r="I58" s="43">
        <v>33.977</v>
      </c>
      <c r="J58" s="43">
        <v>34</v>
      </c>
      <c r="K58" s="43">
        <v>36.395</v>
      </c>
    </row>
    <row r="59" spans="1:11" s="24" customFormat="1" ht="37.5">
      <c r="A59" s="15" t="s">
        <v>30</v>
      </c>
      <c r="B59" s="61"/>
      <c r="C59" s="44"/>
      <c r="D59" s="44"/>
      <c r="E59" s="44"/>
      <c r="F59" s="44"/>
      <c r="G59" s="44"/>
      <c r="H59" s="43"/>
      <c r="I59" s="43"/>
      <c r="J59" s="43"/>
      <c r="K59" s="43"/>
    </row>
    <row r="60" spans="1:11" s="24" customFormat="1" ht="56.25">
      <c r="A60" s="15" t="s">
        <v>31</v>
      </c>
      <c r="B60" s="16" t="s">
        <v>57</v>
      </c>
      <c r="C60" s="36">
        <v>103</v>
      </c>
      <c r="D60" s="36">
        <v>122</v>
      </c>
      <c r="E60" s="36">
        <v>104</v>
      </c>
      <c r="F60" s="36">
        <f>F58/F16/E58*10000</f>
        <v>95.36687103735018</v>
      </c>
      <c r="G60" s="36">
        <v>103</v>
      </c>
      <c r="H60" s="36">
        <f>H58/H16/F58*10000</f>
        <v>100.88272383354351</v>
      </c>
      <c r="I60" s="36">
        <v>103</v>
      </c>
      <c r="J60" s="36">
        <f>J58/J16/H58*10000</f>
        <v>102.26179018286813</v>
      </c>
      <c r="K60" s="36">
        <v>103</v>
      </c>
    </row>
    <row r="61" spans="1:11" s="24" customFormat="1" ht="56.25">
      <c r="A61" s="21" t="s">
        <v>32</v>
      </c>
      <c r="B61" s="61" t="s">
        <v>51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3">
        <v>0</v>
      </c>
      <c r="I61" s="43">
        <v>0</v>
      </c>
      <c r="J61" s="43">
        <v>0</v>
      </c>
      <c r="K61" s="43">
        <v>0</v>
      </c>
    </row>
    <row r="62" spans="1:11" s="24" customFormat="1" ht="37.5">
      <c r="A62" s="15" t="s">
        <v>25</v>
      </c>
      <c r="B62" s="61"/>
      <c r="C62" s="44"/>
      <c r="D62" s="44"/>
      <c r="E62" s="44"/>
      <c r="F62" s="44"/>
      <c r="G62" s="44"/>
      <c r="H62" s="43"/>
      <c r="I62" s="43"/>
      <c r="J62" s="43"/>
      <c r="K62" s="43"/>
    </row>
    <row r="63" spans="1:11" s="24" customFormat="1" ht="36.75" customHeight="1">
      <c r="A63" s="15" t="s">
        <v>26</v>
      </c>
      <c r="B63" s="61" t="s">
        <v>57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6">
        <v>0</v>
      </c>
      <c r="I63" s="46">
        <v>0</v>
      </c>
      <c r="J63" s="46">
        <v>0</v>
      </c>
      <c r="K63" s="46">
        <v>0</v>
      </c>
    </row>
    <row r="64" spans="1:11" s="24" customFormat="1" ht="18.75">
      <c r="A64" s="15" t="s">
        <v>27</v>
      </c>
      <c r="B64" s="61"/>
      <c r="C64" s="45"/>
      <c r="D64" s="45"/>
      <c r="E64" s="45"/>
      <c r="F64" s="45"/>
      <c r="G64" s="45"/>
      <c r="H64" s="46"/>
      <c r="I64" s="46"/>
      <c r="J64" s="46"/>
      <c r="K64" s="46"/>
    </row>
    <row r="65" spans="1:11" s="24" customFormat="1" ht="37.5">
      <c r="A65" s="21" t="s">
        <v>33</v>
      </c>
      <c r="B65" s="61" t="s">
        <v>51</v>
      </c>
      <c r="C65" s="50">
        <v>62.4</v>
      </c>
      <c r="D65" s="50">
        <v>58.304</v>
      </c>
      <c r="E65" s="50">
        <v>64.333</v>
      </c>
      <c r="F65" s="50">
        <v>68.9</v>
      </c>
      <c r="G65" s="50">
        <v>69.107</v>
      </c>
      <c r="H65" s="51">
        <v>72</v>
      </c>
      <c r="I65" s="51">
        <v>74.008</v>
      </c>
      <c r="J65" s="51">
        <v>75</v>
      </c>
      <c r="K65" s="51">
        <v>79.334</v>
      </c>
    </row>
    <row r="66" spans="1:11" s="24" customFormat="1" ht="37.5">
      <c r="A66" s="15" t="s">
        <v>25</v>
      </c>
      <c r="B66" s="61"/>
      <c r="C66" s="50"/>
      <c r="D66" s="50"/>
      <c r="E66" s="50"/>
      <c r="F66" s="50"/>
      <c r="G66" s="50"/>
      <c r="H66" s="51"/>
      <c r="I66" s="51"/>
      <c r="J66" s="51"/>
      <c r="K66" s="51"/>
    </row>
    <row r="67" spans="1:11" s="24" customFormat="1" ht="36.75" customHeight="1">
      <c r="A67" s="15" t="s">
        <v>34</v>
      </c>
      <c r="B67" s="61" t="s">
        <v>57</v>
      </c>
      <c r="C67" s="45">
        <v>88</v>
      </c>
      <c r="D67" s="45">
        <v>100</v>
      </c>
      <c r="E67" s="45">
        <v>103</v>
      </c>
      <c r="F67" s="45">
        <f>F65/F16/E65*10000</f>
        <v>98.98244040014421</v>
      </c>
      <c r="G67" s="45">
        <v>103</v>
      </c>
      <c r="H67" s="46">
        <f>H65/H16/F65*10000</f>
        <v>100.48007145249524</v>
      </c>
      <c r="I67" s="46">
        <v>103</v>
      </c>
      <c r="J67" s="46">
        <f>J65/J16/H65*10000</f>
        <v>100.25665704202758</v>
      </c>
      <c r="K67" s="46">
        <v>103</v>
      </c>
    </row>
    <row r="68" spans="1:11" s="24" customFormat="1" ht="18.75">
      <c r="A68" s="15" t="s">
        <v>35</v>
      </c>
      <c r="B68" s="61"/>
      <c r="C68" s="45"/>
      <c r="D68" s="45"/>
      <c r="E68" s="45"/>
      <c r="F68" s="45"/>
      <c r="G68" s="45"/>
      <c r="H68" s="46"/>
      <c r="I68" s="46"/>
      <c r="J68" s="46"/>
      <c r="K68" s="46"/>
    </row>
    <row r="69" spans="1:11" s="24" customFormat="1" ht="18.75">
      <c r="A69" s="15" t="s">
        <v>65</v>
      </c>
      <c r="B69" s="71" t="s">
        <v>51</v>
      </c>
      <c r="C69" s="74">
        <v>20.094</v>
      </c>
      <c r="D69" s="74">
        <v>21.546</v>
      </c>
      <c r="E69" s="74">
        <v>24.152</v>
      </c>
      <c r="F69" s="74">
        <v>24.5</v>
      </c>
      <c r="G69" s="74">
        <v>25.944</v>
      </c>
      <c r="H69" s="47">
        <v>26</v>
      </c>
      <c r="I69" s="47">
        <v>27.762</v>
      </c>
      <c r="J69" s="47">
        <v>27.5</v>
      </c>
      <c r="K69" s="47">
        <v>29.738</v>
      </c>
    </row>
    <row r="70" spans="1:11" s="24" customFormat="1" ht="18.75">
      <c r="A70" s="21" t="s">
        <v>36</v>
      </c>
      <c r="B70" s="72"/>
      <c r="C70" s="75"/>
      <c r="D70" s="75"/>
      <c r="E70" s="75"/>
      <c r="F70" s="75"/>
      <c r="G70" s="75"/>
      <c r="H70" s="48"/>
      <c r="I70" s="48"/>
      <c r="J70" s="48"/>
      <c r="K70" s="48"/>
    </row>
    <row r="71" spans="1:11" s="24" customFormat="1" ht="37.5">
      <c r="A71" s="15" t="s">
        <v>25</v>
      </c>
      <c r="B71" s="72"/>
      <c r="C71" s="75"/>
      <c r="D71" s="75"/>
      <c r="E71" s="75"/>
      <c r="F71" s="75"/>
      <c r="G71" s="75"/>
      <c r="H71" s="48"/>
      <c r="I71" s="48"/>
      <c r="J71" s="48"/>
      <c r="K71" s="48"/>
    </row>
    <row r="72" spans="1:11" s="24" customFormat="1" ht="26.25" customHeight="1">
      <c r="A72" s="15"/>
      <c r="B72" s="73"/>
      <c r="C72" s="76"/>
      <c r="D72" s="76"/>
      <c r="E72" s="76"/>
      <c r="F72" s="76"/>
      <c r="G72" s="76"/>
      <c r="H72" s="49"/>
      <c r="I72" s="49"/>
      <c r="J72" s="49"/>
      <c r="K72" s="49"/>
    </row>
    <row r="73" spans="1:11" s="24" customFormat="1" ht="36.75" customHeight="1">
      <c r="A73" s="15" t="s">
        <v>34</v>
      </c>
      <c r="B73" s="61" t="s">
        <v>57</v>
      </c>
      <c r="C73" s="45">
        <v>100</v>
      </c>
      <c r="D73" s="45">
        <v>101</v>
      </c>
      <c r="E73" s="45">
        <v>102</v>
      </c>
      <c r="F73" s="45">
        <f>F69/F16/E69*10000</f>
        <v>93.75311872619436</v>
      </c>
      <c r="G73" s="45">
        <v>103</v>
      </c>
      <c r="H73" s="46">
        <f>H69/F69/H16*10000</f>
        <v>102.04081632653062</v>
      </c>
      <c r="I73" s="46">
        <v>103</v>
      </c>
      <c r="J73" s="46">
        <f>J69/H69/J16*10000</f>
        <v>101.79906715036647</v>
      </c>
      <c r="K73" s="46">
        <v>103</v>
      </c>
    </row>
    <row r="74" spans="1:11" s="24" customFormat="1" ht="18.75">
      <c r="A74" s="15" t="s">
        <v>35</v>
      </c>
      <c r="B74" s="61"/>
      <c r="C74" s="45"/>
      <c r="D74" s="45"/>
      <c r="E74" s="45"/>
      <c r="F74" s="45"/>
      <c r="G74" s="45"/>
      <c r="H74" s="46"/>
      <c r="I74" s="46"/>
      <c r="J74" s="46"/>
      <c r="K74" s="46"/>
    </row>
    <row r="75" spans="1:11" s="24" customFormat="1" ht="37.5">
      <c r="A75" s="21" t="s">
        <v>37</v>
      </c>
      <c r="B75" s="61" t="s">
        <v>51</v>
      </c>
      <c r="C75" s="44"/>
      <c r="D75" s="44">
        <v>0</v>
      </c>
      <c r="E75" s="44">
        <v>0</v>
      </c>
      <c r="F75" s="44">
        <v>0</v>
      </c>
      <c r="G75" s="44">
        <v>0</v>
      </c>
      <c r="H75" s="43">
        <v>0</v>
      </c>
      <c r="I75" s="43">
        <v>0</v>
      </c>
      <c r="J75" s="43">
        <v>0</v>
      </c>
      <c r="K75" s="43">
        <v>0</v>
      </c>
    </row>
    <row r="76" spans="1:11" s="24" customFormat="1" ht="37.5">
      <c r="A76" s="15" t="s">
        <v>25</v>
      </c>
      <c r="B76" s="61"/>
      <c r="C76" s="44"/>
      <c r="D76" s="44"/>
      <c r="E76" s="44"/>
      <c r="F76" s="44"/>
      <c r="G76" s="44"/>
      <c r="H76" s="43"/>
      <c r="I76" s="43"/>
      <c r="J76" s="43"/>
      <c r="K76" s="43"/>
    </row>
    <row r="77" spans="1:11" s="24" customFormat="1" ht="36.75" customHeight="1">
      <c r="A77" s="15" t="s">
        <v>26</v>
      </c>
      <c r="B77" s="61" t="s">
        <v>57</v>
      </c>
      <c r="C77" s="45"/>
      <c r="D77" s="45">
        <v>0</v>
      </c>
      <c r="E77" s="45">
        <v>0</v>
      </c>
      <c r="F77" s="45">
        <v>0</v>
      </c>
      <c r="G77" s="45">
        <v>0</v>
      </c>
      <c r="H77" s="46">
        <v>0</v>
      </c>
      <c r="I77" s="46">
        <v>0</v>
      </c>
      <c r="J77" s="46">
        <v>0</v>
      </c>
      <c r="K77" s="46">
        <v>0</v>
      </c>
    </row>
    <row r="78" spans="1:11" s="24" customFormat="1" ht="18.75">
      <c r="A78" s="15" t="s">
        <v>27</v>
      </c>
      <c r="B78" s="61"/>
      <c r="C78" s="45"/>
      <c r="D78" s="45"/>
      <c r="E78" s="45"/>
      <c r="F78" s="45"/>
      <c r="G78" s="45"/>
      <c r="H78" s="46"/>
      <c r="I78" s="46"/>
      <c r="J78" s="46"/>
      <c r="K78" s="46"/>
    </row>
    <row r="79" spans="1:11" s="24" customFormat="1" ht="37.5">
      <c r="A79" s="21" t="s">
        <v>38</v>
      </c>
      <c r="B79" s="61" t="s">
        <v>51</v>
      </c>
      <c r="C79" s="44">
        <v>906.83</v>
      </c>
      <c r="D79" s="44">
        <v>3300.9</v>
      </c>
      <c r="E79" s="44">
        <v>3340.6</v>
      </c>
      <c r="F79" s="44">
        <v>3374</v>
      </c>
      <c r="G79" s="44">
        <v>3407.4</v>
      </c>
      <c r="H79" s="43">
        <v>3450</v>
      </c>
      <c r="I79" s="43">
        <v>3495.96</v>
      </c>
      <c r="J79" s="43">
        <v>3520</v>
      </c>
      <c r="K79" s="43">
        <v>3593.85</v>
      </c>
    </row>
    <row r="80" spans="1:11" s="24" customFormat="1" ht="37.5">
      <c r="A80" s="15" t="s">
        <v>39</v>
      </c>
      <c r="B80" s="61"/>
      <c r="C80" s="44"/>
      <c r="D80" s="44"/>
      <c r="E80" s="44"/>
      <c r="F80" s="44"/>
      <c r="G80" s="44"/>
      <c r="H80" s="43"/>
      <c r="I80" s="43"/>
      <c r="J80" s="43"/>
      <c r="K80" s="43"/>
    </row>
    <row r="81" spans="1:11" s="24" customFormat="1" ht="18.75">
      <c r="A81" s="21" t="s">
        <v>40</v>
      </c>
      <c r="B81" s="61" t="s">
        <v>51</v>
      </c>
      <c r="C81" s="44">
        <v>1357.909</v>
      </c>
      <c r="D81" s="44">
        <v>1087.2</v>
      </c>
      <c r="E81" s="44">
        <v>1092.636</v>
      </c>
      <c r="F81" s="44">
        <v>1100</v>
      </c>
      <c r="G81" s="44">
        <v>1127.6</v>
      </c>
      <c r="H81" s="43">
        <v>1150</v>
      </c>
      <c r="I81" s="43">
        <v>1169.322</v>
      </c>
      <c r="J81" s="43">
        <v>1200.5</v>
      </c>
      <c r="K81" s="43">
        <v>1221.941</v>
      </c>
    </row>
    <row r="82" spans="1:11" s="24" customFormat="1" ht="37.5">
      <c r="A82" s="15" t="s">
        <v>41</v>
      </c>
      <c r="B82" s="61"/>
      <c r="C82" s="44"/>
      <c r="D82" s="44"/>
      <c r="E82" s="44"/>
      <c r="F82" s="44"/>
      <c r="G82" s="44"/>
      <c r="H82" s="43"/>
      <c r="I82" s="43"/>
      <c r="J82" s="43"/>
      <c r="K82" s="43"/>
    </row>
    <row r="83" spans="1:11" s="24" customFormat="1" ht="37.5">
      <c r="A83" s="21" t="s">
        <v>42</v>
      </c>
      <c r="B83" s="16" t="s">
        <v>58</v>
      </c>
      <c r="C83" s="29">
        <v>0.897</v>
      </c>
      <c r="D83" s="29">
        <v>1.964</v>
      </c>
      <c r="E83" s="29">
        <v>1.77</v>
      </c>
      <c r="F83" s="29">
        <v>1.77</v>
      </c>
      <c r="G83" s="29">
        <v>1.795</v>
      </c>
      <c r="H83" s="30">
        <v>1.77</v>
      </c>
      <c r="I83" s="30">
        <v>1.8</v>
      </c>
      <c r="J83" s="30">
        <v>1.77</v>
      </c>
      <c r="K83" s="30">
        <v>1.8</v>
      </c>
    </row>
    <row r="84" spans="1:11" s="24" customFormat="1" ht="56.25">
      <c r="A84" s="21"/>
      <c r="B84" s="16" t="s">
        <v>52</v>
      </c>
      <c r="C84" s="36">
        <v>52.89</v>
      </c>
      <c r="D84" s="36">
        <v>52.89</v>
      </c>
      <c r="E84" s="36">
        <f>E83/D83*100</f>
        <v>90.12219959266803</v>
      </c>
      <c r="F84" s="36">
        <f>F83/E83*100</f>
        <v>100</v>
      </c>
      <c r="G84" s="36">
        <f>G83/E83*100</f>
        <v>101.41242937853107</v>
      </c>
      <c r="H84" s="36">
        <f>H83/F83*100</f>
        <v>100</v>
      </c>
      <c r="I84" s="36">
        <f>I83/G83*100</f>
        <v>100.27855153203342</v>
      </c>
      <c r="J84" s="36">
        <f>J83/H83*100</f>
        <v>100</v>
      </c>
      <c r="K84" s="36">
        <f>K83/I83*100</f>
        <v>100</v>
      </c>
    </row>
    <row r="85" spans="1:11" s="24" customFormat="1" ht="19.5" thickBot="1">
      <c r="A85" s="37" t="s">
        <v>60</v>
      </c>
      <c r="B85" s="38"/>
      <c r="C85" s="39">
        <f>C31+C38+C49+C58+C65</f>
        <v>8687.055</v>
      </c>
      <c r="D85" s="39">
        <f aca="true" t="shared" si="5" ref="D85:K85">D31+D38+D49+D58+D65</f>
        <v>8078.704</v>
      </c>
      <c r="E85" s="39">
        <f t="shared" si="5"/>
        <v>7648.447</v>
      </c>
      <c r="F85" s="39">
        <f t="shared" si="5"/>
        <v>8038.888999999999</v>
      </c>
      <c r="G85" s="39">
        <f t="shared" si="5"/>
        <v>8163.816000000001</v>
      </c>
      <c r="H85" s="39">
        <f t="shared" si="5"/>
        <v>8440.817</v>
      </c>
      <c r="I85" s="39">
        <f t="shared" si="5"/>
        <v>8663.651</v>
      </c>
      <c r="J85" s="39">
        <f t="shared" si="5"/>
        <v>8863.101999999999</v>
      </c>
      <c r="K85" s="39">
        <f t="shared" si="5"/>
        <v>9155.644</v>
      </c>
    </row>
    <row r="86" spans="1:11" s="24" customFormat="1" ht="18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s="24" customFormat="1" ht="18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s="24" customFormat="1" ht="18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s="24" customFormat="1" ht="18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s="24" customFormat="1" ht="18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s="24" customFormat="1" ht="18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s="24" customFormat="1" ht="18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s="24" customFormat="1" ht="18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s="24" customFormat="1" ht="18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s="24" customFormat="1" ht="18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s="24" customFormat="1" ht="18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s="24" customFormat="1" ht="18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s="24" customFormat="1" ht="18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s="24" customFormat="1" ht="18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s="24" customFormat="1" ht="18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s="24" customFormat="1" ht="18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s="24" customFormat="1" ht="18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s="24" customFormat="1" ht="18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s="24" customFormat="1" ht="18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s="24" customFormat="1" ht="18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s="24" customFormat="1" ht="18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s="24" customFormat="1" ht="18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s="24" customFormat="1" ht="18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s="24" customFormat="1" ht="18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s="24" customFormat="1" ht="18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s="24" customFormat="1" ht="18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1:11" s="24" customFormat="1" ht="18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1:11" s="24" customFormat="1" ht="18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4" customFormat="1" ht="18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1:11" s="24" customFormat="1" ht="18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1:11" s="24" customFormat="1" ht="18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1:11" s="24" customFormat="1" ht="18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1:11" s="24" customFormat="1" ht="18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1:11" s="24" customFormat="1" ht="18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1:11" s="24" customFormat="1" ht="18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1:11" s="24" customFormat="1" ht="18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1:11" s="24" customFormat="1" ht="18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1" s="24" customFormat="1" ht="18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</row>
    <row r="124" spans="1:11" s="24" customFormat="1" ht="18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1:11" s="24" customFormat="1" ht="18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</row>
    <row r="126" spans="1:11" s="24" customFormat="1" ht="18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</row>
    <row r="127" spans="1:11" s="24" customFormat="1" ht="18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1:11" s="24" customFormat="1" ht="18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1:11" s="24" customFormat="1" ht="18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1:11" s="24" customFormat="1" ht="18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1:11" s="24" customFormat="1" ht="18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1:11" s="24" customFormat="1" ht="18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1:11" s="24" customFormat="1" ht="18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</row>
    <row r="134" spans="1:11" s="24" customFormat="1" ht="18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</row>
  </sheetData>
  <sheetProtection/>
  <mergeCells count="231">
    <mergeCell ref="B69:B72"/>
    <mergeCell ref="C69:C72"/>
    <mergeCell ref="D69:D72"/>
    <mergeCell ref="E69:E72"/>
    <mergeCell ref="F69:F72"/>
    <mergeCell ref="G69:G72"/>
    <mergeCell ref="C10:C11"/>
    <mergeCell ref="D10:D11"/>
    <mergeCell ref="F10:G11"/>
    <mergeCell ref="E12:E14"/>
    <mergeCell ref="J17:J18"/>
    <mergeCell ref="K69:K72"/>
    <mergeCell ref="I69:I72"/>
    <mergeCell ref="J69:J72"/>
    <mergeCell ref="E17:E18"/>
    <mergeCell ref="D17:D18"/>
    <mergeCell ref="G17:G18"/>
    <mergeCell ref="K20:K21"/>
    <mergeCell ref="F17:F18"/>
    <mergeCell ref="F20:F21"/>
    <mergeCell ref="I17:I18"/>
    <mergeCell ref="G20:G21"/>
    <mergeCell ref="I20:I21"/>
    <mergeCell ref="H17:H18"/>
    <mergeCell ref="K17:K18"/>
    <mergeCell ref="A17:A18"/>
    <mergeCell ref="B17:B18"/>
    <mergeCell ref="A20:A21"/>
    <mergeCell ref="B20:B21"/>
    <mergeCell ref="C17:C18"/>
    <mergeCell ref="A23:A24"/>
    <mergeCell ref="A25:A26"/>
    <mergeCell ref="A29:A30"/>
    <mergeCell ref="C20:C21"/>
    <mergeCell ref="E31:E32"/>
    <mergeCell ref="D20:D21"/>
    <mergeCell ref="E20:E21"/>
    <mergeCell ref="F31:F32"/>
    <mergeCell ref="E33:E34"/>
    <mergeCell ref="F33:F34"/>
    <mergeCell ref="B31:B32"/>
    <mergeCell ref="C31:C32"/>
    <mergeCell ref="D31:D32"/>
    <mergeCell ref="C33:C34"/>
    <mergeCell ref="D33:D34"/>
    <mergeCell ref="A33:A34"/>
    <mergeCell ref="B33:B34"/>
    <mergeCell ref="C49:C50"/>
    <mergeCell ref="E35:E36"/>
    <mergeCell ref="B38:B39"/>
    <mergeCell ref="C38:C39"/>
    <mergeCell ref="D38:D39"/>
    <mergeCell ref="E38:E39"/>
    <mergeCell ref="B35:B36"/>
    <mergeCell ref="C35:C36"/>
    <mergeCell ref="D35:D36"/>
    <mergeCell ref="E49:E50"/>
    <mergeCell ref="D53:D54"/>
    <mergeCell ref="E53:E54"/>
    <mergeCell ref="E51:E52"/>
    <mergeCell ref="B51:B52"/>
    <mergeCell ref="C51:C52"/>
    <mergeCell ref="D51:D52"/>
    <mergeCell ref="B49:B50"/>
    <mergeCell ref="D49:D50"/>
    <mergeCell ref="B53:B54"/>
    <mergeCell ref="C53:C54"/>
    <mergeCell ref="B55:B56"/>
    <mergeCell ref="C55:C56"/>
    <mergeCell ref="D55:D56"/>
    <mergeCell ref="F53:F54"/>
    <mergeCell ref="E61:E62"/>
    <mergeCell ref="F61:F62"/>
    <mergeCell ref="D58:D59"/>
    <mergeCell ref="F63:F64"/>
    <mergeCell ref="E55:E56"/>
    <mergeCell ref="F55:F56"/>
    <mergeCell ref="F65:F66"/>
    <mergeCell ref="B61:B62"/>
    <mergeCell ref="C61:C62"/>
    <mergeCell ref="B58:B59"/>
    <mergeCell ref="C58:C59"/>
    <mergeCell ref="E58:E59"/>
    <mergeCell ref="D63:D64"/>
    <mergeCell ref="E63:E64"/>
    <mergeCell ref="F58:F59"/>
    <mergeCell ref="D61:D62"/>
    <mergeCell ref="B63:B64"/>
    <mergeCell ref="C63:C64"/>
    <mergeCell ref="B65:B66"/>
    <mergeCell ref="C65:C66"/>
    <mergeCell ref="D65:D66"/>
    <mergeCell ref="E65:E66"/>
    <mergeCell ref="E67:E68"/>
    <mergeCell ref="D73:D74"/>
    <mergeCell ref="E73:E74"/>
    <mergeCell ref="B77:B78"/>
    <mergeCell ref="C77:C78"/>
    <mergeCell ref="E75:E76"/>
    <mergeCell ref="B67:B68"/>
    <mergeCell ref="C67:C68"/>
    <mergeCell ref="D75:D76"/>
    <mergeCell ref="D67:D68"/>
    <mergeCell ref="F75:F76"/>
    <mergeCell ref="B73:B74"/>
    <mergeCell ref="C73:C74"/>
    <mergeCell ref="B75:B76"/>
    <mergeCell ref="C75:C76"/>
    <mergeCell ref="F73:F74"/>
    <mergeCell ref="B81:B82"/>
    <mergeCell ref="C81:C82"/>
    <mergeCell ref="D77:D78"/>
    <mergeCell ref="D81:D82"/>
    <mergeCell ref="B79:B80"/>
    <mergeCell ref="C79:C80"/>
    <mergeCell ref="D79:D80"/>
    <mergeCell ref="F81:F82"/>
    <mergeCell ref="E77:E78"/>
    <mergeCell ref="F77:F78"/>
    <mergeCell ref="E79:E80"/>
    <mergeCell ref="F79:F80"/>
    <mergeCell ref="E81:E82"/>
    <mergeCell ref="K31:K32"/>
    <mergeCell ref="K33:K34"/>
    <mergeCell ref="K35:K36"/>
    <mergeCell ref="K38:K39"/>
    <mergeCell ref="K75:K76"/>
    <mergeCell ref="K58:K59"/>
    <mergeCell ref="K61:K62"/>
    <mergeCell ref="K63:K64"/>
    <mergeCell ref="K65:K66"/>
    <mergeCell ref="K67:K68"/>
    <mergeCell ref="K49:K50"/>
    <mergeCell ref="K51:K52"/>
    <mergeCell ref="K53:K54"/>
    <mergeCell ref="K55:K56"/>
    <mergeCell ref="K77:K78"/>
    <mergeCell ref="K73:K74"/>
    <mergeCell ref="K79:K80"/>
    <mergeCell ref="K81:K82"/>
    <mergeCell ref="F12:G12"/>
    <mergeCell ref="G31:G32"/>
    <mergeCell ref="I31:I32"/>
    <mergeCell ref="J31:J32"/>
    <mergeCell ref="G33:G34"/>
    <mergeCell ref="I33:I34"/>
    <mergeCell ref="G35:G36"/>
    <mergeCell ref="H20:H21"/>
    <mergeCell ref="A8:K8"/>
    <mergeCell ref="J12:K12"/>
    <mergeCell ref="H12:I12"/>
    <mergeCell ref="A10:A14"/>
    <mergeCell ref="B10:B14"/>
    <mergeCell ref="E10:E11"/>
    <mergeCell ref="H10:I11"/>
    <mergeCell ref="J10:K11"/>
    <mergeCell ref="C12:C14"/>
    <mergeCell ref="D12:D14"/>
    <mergeCell ref="J33:J34"/>
    <mergeCell ref="H31:H32"/>
    <mergeCell ref="G49:G50"/>
    <mergeCell ref="I49:I50"/>
    <mergeCell ref="J49:J50"/>
    <mergeCell ref="H49:H50"/>
    <mergeCell ref="H33:H34"/>
    <mergeCell ref="I35:I36"/>
    <mergeCell ref="J35:J36"/>
    <mergeCell ref="F35:F36"/>
    <mergeCell ref="G38:G39"/>
    <mergeCell ref="I38:I39"/>
    <mergeCell ref="J38:J39"/>
    <mergeCell ref="H38:H39"/>
    <mergeCell ref="F38:F39"/>
    <mergeCell ref="H35:H36"/>
    <mergeCell ref="G53:G54"/>
    <mergeCell ref="I53:I54"/>
    <mergeCell ref="F49:F50"/>
    <mergeCell ref="J53:J54"/>
    <mergeCell ref="H53:H54"/>
    <mergeCell ref="G51:G52"/>
    <mergeCell ref="I51:I52"/>
    <mergeCell ref="J51:J52"/>
    <mergeCell ref="H51:H52"/>
    <mergeCell ref="F51:F52"/>
    <mergeCell ref="J61:J62"/>
    <mergeCell ref="H58:H59"/>
    <mergeCell ref="H61:H62"/>
    <mergeCell ref="J55:J56"/>
    <mergeCell ref="H55:H56"/>
    <mergeCell ref="G58:G59"/>
    <mergeCell ref="I58:I59"/>
    <mergeCell ref="J58:J59"/>
    <mergeCell ref="G55:G56"/>
    <mergeCell ref="I55:I56"/>
    <mergeCell ref="J67:J68"/>
    <mergeCell ref="J63:J64"/>
    <mergeCell ref="G65:G66"/>
    <mergeCell ref="I65:I66"/>
    <mergeCell ref="J65:J66"/>
    <mergeCell ref="H63:H64"/>
    <mergeCell ref="H65:H66"/>
    <mergeCell ref="G81:G82"/>
    <mergeCell ref="J75:J76"/>
    <mergeCell ref="H75:H76"/>
    <mergeCell ref="I79:I80"/>
    <mergeCell ref="F67:F68"/>
    <mergeCell ref="J73:J74"/>
    <mergeCell ref="H73:H74"/>
    <mergeCell ref="G73:G74"/>
    <mergeCell ref="G67:G68"/>
    <mergeCell ref="I67:I68"/>
    <mergeCell ref="H69:H72"/>
    <mergeCell ref="J81:J82"/>
    <mergeCell ref="G77:G78"/>
    <mergeCell ref="I77:I78"/>
    <mergeCell ref="J77:J78"/>
    <mergeCell ref="H81:H82"/>
    <mergeCell ref="H77:H78"/>
    <mergeCell ref="G79:G80"/>
    <mergeCell ref="J79:J80"/>
    <mergeCell ref="H79:H80"/>
    <mergeCell ref="H2:K2"/>
    <mergeCell ref="I81:I82"/>
    <mergeCell ref="G75:G76"/>
    <mergeCell ref="I75:I76"/>
    <mergeCell ref="G63:G64"/>
    <mergeCell ref="I63:I64"/>
    <mergeCell ref="G61:G62"/>
    <mergeCell ref="I61:I62"/>
    <mergeCell ref="H67:H68"/>
    <mergeCell ref="I73:I74"/>
  </mergeCells>
  <printOptions/>
  <pageMargins left="0.2" right="0.2" top="0.49" bottom="0.38" header="0.25" footer="0.18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экономика0</cp:lastModifiedBy>
  <cp:lastPrinted>2023-09-29T12:01:09Z</cp:lastPrinted>
  <dcterms:created xsi:type="dcterms:W3CDTF">2013-07-29T07:18:51Z</dcterms:created>
  <dcterms:modified xsi:type="dcterms:W3CDTF">2023-10-13T13:40:06Z</dcterms:modified>
  <cp:category/>
  <cp:version/>
  <cp:contentType/>
  <cp:contentStatus/>
</cp:coreProperties>
</file>