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'Бюджет'!$G$22</definedName>
    <definedName name="SIGN" localSheetId="0">'Бюджет'!$A$22:$I$23</definedName>
    <definedName name="_xlnm.Print_Area" localSheetId="0">'Бюджет'!$A$1:$J$55</definedName>
  </definedNames>
  <calcPr fullCalcOnLoad="1"/>
</workbook>
</file>

<file path=xl/sharedStrings.xml><?xml version="1.0" encoding="utf-8"?>
<sst xmlns="http://schemas.openxmlformats.org/spreadsheetml/2006/main" count="136" uniqueCount="75">
  <si>
    <t>Раздел</t>
  </si>
  <si>
    <t>Подраздел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</si>
  <si>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</si>
  <si>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</si>
  <si>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</si>
  <si>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</si>
  <si>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</si>
  <si>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</si>
  <si>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</si>
  <si>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</si>
  <si>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Другие общегосударственные вопросы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</si>
  <si>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</si>
  <si>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</si>
  <si>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</si>
  <si>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</si>
  <si>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05</t>
  </si>
  <si>
    <t>02</t>
  </si>
  <si>
    <t>Коммунальное хозяйство</t>
  </si>
  <si>
    <t>Благоустройство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</si>
  <si>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</si>
  <si>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</si>
  <si>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</si>
  <si>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</si>
  <si>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</si>
  <si>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</si>
  <si>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</si>
  <si>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</si>
  <si>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</si>
  <si>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</si>
  <si>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</si>
  <si>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11</t>
  </si>
  <si>
    <t>Массовый спорт</t>
  </si>
  <si>
    <t>12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</si>
  <si>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</si>
  <si>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</si>
  <si>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</si>
  <si>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</si>
  <si>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</si>
  <si>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Наименование</t>
  </si>
  <si>
    <t>Отклонение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</si>
  <si>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</si>
  <si>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</si>
  <si>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Здравоохранение</t>
  </si>
  <si>
    <t>к Решению</t>
  </si>
  <si>
    <t>Киквидзенской районной Думы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</si>
  <si>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</si>
  <si>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</si>
  <si>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</si>
  <si>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</si>
  <si>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</si>
  <si>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</si>
  <si>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</si>
  <si>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</si>
  <si>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</si>
  <si>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</si>
  <si>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ОТЧЕТ</t>
  </si>
  <si>
    <t>ОБ ИСПОЛНЕНИИ БЮДЖЕТА КИКВИДЗЕНСКОГО МУНИЦИПАЛЬНОГО РАЙОНА ВОЛГОГРАДСКОЙ ОБЛАСТИ ПО РАЗДЕЛАМ И ПОДРАЗДЕЛАМ</t>
  </si>
  <si>
    <t>руб.</t>
  </si>
  <si>
    <t>Судебная система</t>
  </si>
  <si>
    <t>Другие вопросы в области культуры, кинематографии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</si>
  <si>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</si>
  <si>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</si>
  <si>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Дополнительное образование детей</t>
  </si>
  <si>
    <t>Другие вопросы в области национальной экономики</t>
  </si>
  <si>
    <t>2020 год</t>
  </si>
  <si>
    <t>Исполнено на 01.01.2021</t>
  </si>
  <si>
    <t>Дорожное хозяйство (дорожные фонды)</t>
  </si>
  <si>
    <t xml:space="preserve"> Приложение № 2</t>
  </si>
  <si>
    <t>Сельское хозяйство и рыболовство</t>
  </si>
  <si>
    <t>2021 год</t>
  </si>
  <si>
    <t>Назначено на  2021  год</t>
  </si>
  <si>
    <t>Исполнено на 01.01.2022</t>
  </si>
  <si>
    <t>Отношение 2021 г.к 2020 г.</t>
  </si>
  <si>
    <t>ФУНКЦИОНАЛЬНОЙ КЛАССИФИКАЦИИ  РАСХОДОВ БЮДЖЕТОВ ЗА 2021 ГОД</t>
  </si>
  <si>
    <t>от 02.06.2022 года №240/36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</si>
</sst>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7" fillId="34" borderId="11" xfId="0" applyNumberFormat="1" applyFont="1" applyFill="1" applyBorder="1" applyAlignment="1">
      <alignment horizontal="left"/>
    </xf>
    <xf numFmtId="4" fontId="7" fillId="34" borderId="11" xfId="0" applyNumberFormat="1" applyFont="1" applyFill="1" applyBorder="1" applyAlignment="1">
      <alignment horizontal="right"/>
    </xf>
    <xf numFmtId="49" fontId="9" fillId="35" borderId="11" xfId="0" applyNumberFormat="1" applyFont="1" applyFill="1" applyBorder="1" applyAlignment="1">
      <alignment horizontal="left" vertical="center" wrapText="1"/>
    </xf>
    <xf numFmtId="4" fontId="9" fillId="35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4" fontId="8" fillId="35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1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8" fillId="35" borderId="11" xfId="0" applyNumberFormat="1" applyFont="1" applyFill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172" fontId="10" fillId="33" borderId="11" xfId="0" applyNumberFormat="1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vertical="center"/>
    </xf>
    <xf numFmtId="172" fontId="10" fillId="34" borderId="11" xfId="0" applyNumberFormat="1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/>
    </xf>
    <xf numFmtId="172" fontId="10" fillId="33" borderId="11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/>
    </xf>
    <xf numFmtId="22" fontId="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971550</xdr:colOff>
      <xdr:row>54</xdr:row>
      <xdr:rowOff>142875</xdr:rowOff>
    </xdr:from>
    <xdr:ext cx="5286375" cy="314325"/>
    <xdr:grpSp>
      <xdr:nvGrpSpPr>
        <xdr:cNvPr id="1" name="Группа 8"/>
        <xdr:cNvGrpSpPr>
          <a:grpSpLocks/>
        </xdr:cNvGrpSpPr>
      </xdr:nvGrpSpPr>
      <xdr:grpSpPr>
        <a:xfrm>
          <a:off x="1809750" y="16478250"/>
          <a:ext cx="5286375" cy="314325"/>
          <a:chOff x="12700" y="7124700"/>
          <a:chExt cx="5270500" cy="314325"/>
        </a:xfrm>
        <a:solidFill>
          <a:srgbClr val="FFFFFF"/>
        </a:solidFill>
      </xdr:grpSpPr>
      <xdr:sp>
        <xdr:nvSpPr>
          <xdr:cNvPr id="2" name="560"/>
          <xdr:cNvSpPr>
            <a:spLocks/>
          </xdr:cNvSpPr>
        </xdr:nvSpPr>
        <xdr:spPr>
          <a:xfrm>
            <a:off x="12700" y="7124700"/>
            <a:ext cx="1880251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561"/>
          <xdr:cNvSpPr>
            <a:spLocks/>
          </xdr:cNvSpPr>
        </xdr:nvSpPr>
        <xdr:spPr>
          <a:xfrm>
            <a:off x="2197322" y="7124700"/>
            <a:ext cx="882809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62"/>
          <xdr:cNvSpPr>
            <a:spLocks/>
          </xdr:cNvSpPr>
        </xdr:nvSpPr>
        <xdr:spPr>
          <a:xfrm>
            <a:off x="2197322" y="7286656"/>
            <a:ext cx="882809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564"/>
          <xdr:cNvSpPr>
            <a:spLocks/>
          </xdr:cNvSpPr>
        </xdr:nvSpPr>
        <xdr:spPr>
          <a:xfrm>
            <a:off x="3402949" y="7124700"/>
            <a:ext cx="1880251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565"/>
          <xdr:cNvSpPr>
            <a:spLocks/>
          </xdr:cNvSpPr>
        </xdr:nvSpPr>
        <xdr:spPr>
          <a:xfrm>
            <a:off x="3402949" y="7286656"/>
            <a:ext cx="1880251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5"/>
  <sheetViews>
    <sheetView showGridLines="0" tabSelected="1" view="pageBreakPreview" zoomScale="110" zoomScaleSheetLayoutView="110" workbookViewId="0" topLeftCell="A1">
      <selection activeCell="F10" sqref="F10"/>
    </sheetView>
  </sheetViews>
  <sheetFormatPr defaultColWidth="9.140625" defaultRowHeight="12.75" customHeight="1" outlineLevelRow="1"/>
  <cols>
    <col min="1" max="2" width="6.28125" style="0" customWidth="1"/>
    <col min="3" max="3" width="30.7109375" style="0" customWidth="1"/>
    <col min="4" max="4" width="13.57421875" style="11" customWidth="1"/>
    <col min="5" max="5" width="13.28125" style="0" customWidth="1"/>
    <col min="6" max="6" width="13.8515625" style="0" customWidth="1"/>
    <col min="7" max="7" width="11.8515625" style="0" bestFit="1" customWidth="1"/>
    <col min="8" max="8" width="10.00390625" style="0" bestFit="1" customWidth="1"/>
    <col min="9" max="9" width="12.140625" style="0" customWidth="1"/>
    <col min="10" max="10" width="9.140625" style="0" customWidth="1"/>
  </cols>
  <sheetData>
    <row r="1" spans="1:10" ht="12.75">
      <c r="A1" s="42"/>
      <c r="B1" s="42"/>
      <c r="C1" s="42"/>
      <c r="D1" s="42"/>
      <c r="E1" s="42"/>
      <c r="F1" s="42"/>
      <c r="G1" s="42"/>
      <c r="H1" s="26"/>
      <c r="I1" s="47" t="s">
        <v>67</v>
      </c>
      <c r="J1" s="47"/>
    </row>
    <row r="2" spans="1:10" ht="12.75">
      <c r="A2" s="5"/>
      <c r="B2" s="3"/>
      <c r="C2" s="3"/>
      <c r="D2" s="3"/>
      <c r="E2" s="3"/>
      <c r="F2" s="3"/>
      <c r="G2" s="3"/>
      <c r="H2" s="26"/>
      <c r="I2" s="26"/>
      <c r="J2" s="27" t="s">
        <v>43</v>
      </c>
    </row>
    <row r="3" spans="1:10" ht="14.25" customHeight="1">
      <c r="A3" s="6"/>
      <c r="B3" s="2"/>
      <c r="C3" s="2"/>
      <c r="D3" s="2"/>
      <c r="E3" s="2"/>
      <c r="F3" s="2"/>
      <c r="G3" s="47" t="s">
        <v>44</v>
      </c>
      <c r="H3" s="47"/>
      <c r="I3" s="47"/>
      <c r="J3" s="47"/>
    </row>
    <row r="4" spans="1:10" ht="14.25">
      <c r="A4" s="6"/>
      <c r="B4" s="2"/>
      <c r="C4" s="2"/>
      <c r="D4" s="2"/>
      <c r="E4" s="2"/>
      <c r="F4" s="7"/>
      <c r="G4" s="48" t="s">
        <v>74</v>
      </c>
      <c r="H4" s="48"/>
      <c r="I4" s="48"/>
      <c r="J4" s="48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1"/>
    </row>
    <row r="6" spans="1:10" ht="12.75">
      <c r="A6" s="43" t="s">
        <v>55</v>
      </c>
      <c r="B6" s="44"/>
      <c r="C6" s="44"/>
      <c r="D6" s="44"/>
      <c r="E6" s="44"/>
      <c r="F6" s="44"/>
      <c r="G6" s="44"/>
      <c r="H6" s="44"/>
      <c r="I6" s="44"/>
      <c r="J6" s="4"/>
    </row>
    <row r="7" spans="1:9" ht="27" customHeight="1">
      <c r="A7" s="43" t="s">
        <v>56</v>
      </c>
      <c r="B7" s="44"/>
      <c r="C7" s="44"/>
      <c r="D7" s="44"/>
      <c r="E7" s="44"/>
      <c r="F7" s="44"/>
      <c r="G7" s="44"/>
      <c r="H7" s="44"/>
      <c r="I7" s="35"/>
    </row>
    <row r="8" spans="1:9" ht="12.75">
      <c r="A8" s="43" t="s">
        <v>73</v>
      </c>
      <c r="B8" s="44"/>
      <c r="C8" s="44"/>
      <c r="D8" s="44"/>
      <c r="E8" s="44"/>
      <c r="F8" s="44"/>
      <c r="G8" s="44"/>
      <c r="H8" s="44"/>
      <c r="I8" s="35"/>
    </row>
    <row r="9" spans="1:8" ht="12.75">
      <c r="A9" s="45"/>
      <c r="B9" s="46"/>
      <c r="C9" s="46"/>
      <c r="D9" s="46"/>
      <c r="E9" s="46"/>
      <c r="F9" s="46"/>
      <c r="G9" s="46"/>
      <c r="H9" s="46"/>
    </row>
    <row r="10" spans="1:10" ht="12.75">
      <c r="A10" s="4"/>
      <c r="B10" s="8"/>
      <c r="C10" s="8"/>
      <c r="D10" s="22"/>
      <c r="E10" s="8"/>
      <c r="F10" s="8"/>
      <c r="G10" s="8"/>
      <c r="H10" s="8"/>
      <c r="J10" t="s">
        <v>57</v>
      </c>
    </row>
    <row r="11" spans="1:10" ht="32.25" customHeight="1">
      <c r="A11" s="40" t="s">
        <v>0</v>
      </c>
      <c r="B11" s="40" t="s">
        <v>1</v>
      </c>
      <c r="C11" s="40" t="s">
        <v>38</v>
      </c>
      <c r="D11" s="10" t="s">
        <v>64</v>
      </c>
      <c r="E11" s="39" t="s">
        <v>69</v>
      </c>
      <c r="F11" s="39"/>
      <c r="G11" s="39"/>
      <c r="H11" s="39"/>
      <c r="I11" s="39" t="s">
        <v>72</v>
      </c>
      <c r="J11" s="39"/>
    </row>
    <row r="12" spans="1:10" ht="30.75" customHeight="1">
      <c r="A12" s="41"/>
      <c r="B12" s="41"/>
      <c r="C12" s="41"/>
      <c r="D12" s="9" t="s">
        <v>65</v>
      </c>
      <c r="E12" s="9" t="s">
        <v>70</v>
      </c>
      <c r="F12" s="9" t="s">
        <v>71</v>
      </c>
      <c r="G12" s="13" t="s">
        <v>39</v>
      </c>
      <c r="H12" s="13" t="s">
        <v>40</v>
      </c>
      <c r="I12" s="13" t="s">
        <v>39</v>
      </c>
      <c r="J12" s="13" t="s">
        <v>40</v>
      </c>
    </row>
    <row r="13" spans="1:10" ht="12.75">
      <c r="A13" s="14" t="s">
        <v>2</v>
      </c>
      <c r="B13" s="14"/>
      <c r="C13" s="14" t="s">
        <v>45</v>
      </c>
      <c r="D13" s="15">
        <f>SUM(D14:D19)</f>
        <v>48410388.31</v>
      </c>
      <c r="E13" s="15">
        <f>SUM(E14:E19)</f>
        <v>52682187.18</v>
      </c>
      <c r="F13" s="15">
        <f>SUM(F14:F19)</f>
        <v>49452393.3</v>
      </c>
      <c r="G13" s="33">
        <f>E13-F13</f>
        <v>3229793.8800000027</v>
      </c>
      <c r="H13" s="34">
        <f>F13/E13*100</f>
        <v>93.86928665477627</v>
      </c>
      <c r="I13" s="33">
        <f>F13-D13</f>
        <v>1042004.9899999946</v>
      </c>
      <c r="J13" s="34">
        <f>F13/D13*100</f>
        <v>102.15244088381905</v>
      </c>
    </row>
    <row r="14" spans="1:10" ht="48">
      <c r="A14" s="20" t="s">
        <v>2</v>
      </c>
      <c r="B14" s="20" t="s">
        <v>16</v>
      </c>
      <c r="C14" s="20" t="s">
        <v>41</v>
      </c>
      <c r="D14" s="21">
        <v>1261711.86</v>
      </c>
      <c r="E14" s="21">
        <v>1436498</v>
      </c>
      <c r="F14" s="21">
        <v>1435655.82</v>
      </c>
      <c r="G14" s="24">
        <f>F14-E14</f>
        <v>-842.1799999999348</v>
      </c>
      <c r="H14" s="29">
        <f>F14/E14*100</f>
        <v>99.9413726994399</v>
      </c>
      <c r="I14" s="23">
        <f>F14-D14</f>
        <v>173943.95999999996</v>
      </c>
      <c r="J14" s="28">
        <f>F14/D14*100</f>
        <v>113.7863457984773</v>
      </c>
    </row>
    <row r="15" spans="1:10" ht="72" outlineLevel="1">
      <c r="A15" s="16" t="s">
        <v>2</v>
      </c>
      <c r="B15" s="16" t="s">
        <v>3</v>
      </c>
      <c r="C15" s="16" t="s">
        <v>4</v>
      </c>
      <c r="D15" s="17">
        <v>634256.28</v>
      </c>
      <c r="E15" s="17">
        <v>699700</v>
      </c>
      <c r="F15" s="17">
        <v>694008.84</v>
      </c>
      <c r="G15" s="24">
        <f>F15-E15</f>
        <v>-5691.160000000033</v>
      </c>
      <c r="H15" s="29">
        <f>F15/E15*100</f>
        <v>99.18662855509504</v>
      </c>
      <c r="I15" s="23">
        <f>F15-D15</f>
        <v>59752.55999999994</v>
      </c>
      <c r="J15" s="28">
        <f>F15/D15*100</f>
        <v>109.4208858286748</v>
      </c>
    </row>
    <row r="16" spans="1:10" ht="73.5" customHeight="1" outlineLevel="1">
      <c r="A16" s="16" t="s">
        <v>2</v>
      </c>
      <c r="B16" s="16" t="s">
        <v>5</v>
      </c>
      <c r="C16" s="16" t="s">
        <v>6</v>
      </c>
      <c r="D16" s="17">
        <v>18262393.57</v>
      </c>
      <c r="E16" s="17">
        <v>18961885.27</v>
      </c>
      <c r="F16" s="17">
        <v>18821056.41</v>
      </c>
      <c r="G16" s="24">
        <f aca="true" t="shared" si="0" ref="G16:G55">F16-E16</f>
        <v>-140828.8599999994</v>
      </c>
      <c r="H16" s="29">
        <f aca="true" t="shared" si="1" ref="H16:H55">F16/E16*100</f>
        <v>99.25730560018307</v>
      </c>
      <c r="I16" s="23">
        <f aca="true" t="shared" si="2" ref="I16:I55">F16-D16</f>
        <v>558662.8399999999</v>
      </c>
      <c r="J16" s="28">
        <f aca="true" t="shared" si="3" ref="J16:J55">F16/D16*100</f>
        <v>103.05908882019565</v>
      </c>
    </row>
    <row r="17" spans="1:10" ht="33" customHeight="1" outlineLevel="1">
      <c r="A17" s="16" t="s">
        <v>2</v>
      </c>
      <c r="B17" s="16" t="s">
        <v>15</v>
      </c>
      <c r="C17" s="16" t="s">
        <v>58</v>
      </c>
      <c r="D17" s="17">
        <v>0</v>
      </c>
      <c r="E17" s="17">
        <v>6800</v>
      </c>
      <c r="F17" s="17">
        <v>0</v>
      </c>
      <c r="G17" s="24">
        <f t="shared" si="0"/>
        <v>-6800</v>
      </c>
      <c r="H17" s="29">
        <f t="shared" si="1"/>
        <v>0</v>
      </c>
      <c r="I17" s="23">
        <f t="shared" si="2"/>
        <v>0</v>
      </c>
      <c r="J17" s="28"/>
    </row>
    <row r="18" spans="1:10" ht="60" outlineLevel="1">
      <c r="A18" s="16" t="s">
        <v>2</v>
      </c>
      <c r="B18" s="16" t="s">
        <v>7</v>
      </c>
      <c r="C18" s="16" t="s">
        <v>8</v>
      </c>
      <c r="D18" s="17">
        <v>6729506.59</v>
      </c>
      <c r="E18" s="17">
        <v>7032282.13</v>
      </c>
      <c r="F18" s="17">
        <v>6904402.87</v>
      </c>
      <c r="G18" s="24">
        <f t="shared" si="0"/>
        <v>-127879.25999999978</v>
      </c>
      <c r="H18" s="29">
        <f t="shared" si="1"/>
        <v>98.18153968177043</v>
      </c>
      <c r="I18" s="23">
        <f t="shared" si="2"/>
        <v>174896.28000000026</v>
      </c>
      <c r="J18" s="28">
        <f t="shared" si="3"/>
        <v>102.59894655961695</v>
      </c>
    </row>
    <row r="19" spans="1:10" ht="24" outlineLevel="1">
      <c r="A19" s="16" t="s">
        <v>2</v>
      </c>
      <c r="B19" s="16" t="s">
        <v>9</v>
      </c>
      <c r="C19" s="16" t="s">
        <v>10</v>
      </c>
      <c r="D19" s="17">
        <v>21522520.01</v>
      </c>
      <c r="E19" s="17">
        <v>24545021.78</v>
      </c>
      <c r="F19" s="17">
        <v>21597269.36</v>
      </c>
      <c r="G19" s="24">
        <f t="shared" si="0"/>
        <v>-2947752.420000002</v>
      </c>
      <c r="H19" s="29">
        <f t="shared" si="1"/>
        <v>87.99042654587532</v>
      </c>
      <c r="I19" s="23">
        <f t="shared" si="2"/>
        <v>74749.34999999776</v>
      </c>
      <c r="J19" s="28">
        <f t="shared" si="3"/>
        <v>100.34730761065742</v>
      </c>
    </row>
    <row r="20" spans="1:10" ht="63" customHeight="1" collapsed="1">
      <c r="A20" s="14" t="s">
        <v>3</v>
      </c>
      <c r="B20" s="14"/>
      <c r="C20" s="14" t="s">
        <v>46</v>
      </c>
      <c r="D20" s="15">
        <f>SUM(D21:D22)</f>
        <v>0</v>
      </c>
      <c r="E20" s="15">
        <f>SUM(E21:E22)</f>
        <v>10000</v>
      </c>
      <c r="F20" s="15">
        <f>SUM(F21:F22)</f>
        <v>10000</v>
      </c>
      <c r="G20" s="25">
        <f t="shared" si="0"/>
        <v>0</v>
      </c>
      <c r="H20" s="25">
        <f t="shared" si="1"/>
        <v>100</v>
      </c>
      <c r="I20" s="25">
        <f t="shared" si="2"/>
        <v>10000</v>
      </c>
      <c r="J20" s="30"/>
    </row>
    <row r="21" spans="1:10" ht="0" customHeight="1" hidden="1" outlineLevel="1">
      <c r="A21" s="16" t="s">
        <v>3</v>
      </c>
      <c r="B21" s="16" t="s">
        <v>11</v>
      </c>
      <c r="C21" s="16" t="s">
        <v>12</v>
      </c>
      <c r="D21" s="17">
        <v>0</v>
      </c>
      <c r="E21" s="17">
        <v>0</v>
      </c>
      <c r="F21" s="17">
        <v>0</v>
      </c>
      <c r="G21" s="24">
        <f t="shared" si="0"/>
        <v>0</v>
      </c>
      <c r="H21" s="29" t="e">
        <f t="shared" si="1"/>
        <v>#DIV/0!</v>
      </c>
      <c r="I21" s="24">
        <f t="shared" si="2"/>
        <v>0</v>
      </c>
      <c r="J21" s="29" t="e">
        <f t="shared" si="3"/>
        <v>#DIV/0!</v>
      </c>
    </row>
    <row r="22" spans="1:10" ht="36" outlineLevel="1">
      <c r="A22" s="16" t="s">
        <v>3</v>
      </c>
      <c r="B22" s="16" t="s">
        <v>13</v>
      </c>
      <c r="C22" s="16" t="s">
        <v>14</v>
      </c>
      <c r="D22" s="17">
        <v>0</v>
      </c>
      <c r="E22" s="17">
        <v>10000</v>
      </c>
      <c r="F22" s="17">
        <v>10000</v>
      </c>
      <c r="G22" s="24">
        <f t="shared" si="0"/>
        <v>0</v>
      </c>
      <c r="H22" s="29">
        <f t="shared" si="1"/>
        <v>100</v>
      </c>
      <c r="I22" s="24">
        <f t="shared" si="2"/>
        <v>10000</v>
      </c>
      <c r="J22" s="28"/>
    </row>
    <row r="23" spans="1:10" ht="34.5" customHeight="1">
      <c r="A23" s="14" t="s">
        <v>5</v>
      </c>
      <c r="B23" s="14"/>
      <c r="C23" s="14" t="s">
        <v>47</v>
      </c>
      <c r="D23" s="15">
        <f>SUM(D24:D26)</f>
        <v>8416842.51</v>
      </c>
      <c r="E23" s="15">
        <f>SUM(E24:E26)</f>
        <v>14791926</v>
      </c>
      <c r="F23" s="15">
        <f>SUM(F24:F26)</f>
        <v>13136583.72</v>
      </c>
      <c r="G23" s="25">
        <f t="shared" si="0"/>
        <v>-1655342.2799999993</v>
      </c>
      <c r="H23" s="30">
        <f t="shared" si="1"/>
        <v>88.80914980239896</v>
      </c>
      <c r="I23" s="25">
        <f t="shared" si="2"/>
        <v>4719741.210000001</v>
      </c>
      <c r="J23" s="30">
        <f t="shared" si="3"/>
        <v>156.0749616544744</v>
      </c>
    </row>
    <row r="24" spans="1:10" s="36" customFormat="1" ht="30.75" customHeight="1">
      <c r="A24" s="37" t="s">
        <v>5</v>
      </c>
      <c r="B24" s="37" t="s">
        <v>15</v>
      </c>
      <c r="C24" s="37" t="s">
        <v>68</v>
      </c>
      <c r="D24" s="38">
        <v>0</v>
      </c>
      <c r="E24" s="38">
        <v>41000</v>
      </c>
      <c r="F24" s="38">
        <v>41000</v>
      </c>
      <c r="G24" s="24">
        <f t="shared" si="0"/>
        <v>0</v>
      </c>
      <c r="H24" s="29">
        <f t="shared" si="1"/>
        <v>100</v>
      </c>
      <c r="I24" s="24">
        <f t="shared" si="2"/>
        <v>41000</v>
      </c>
      <c r="J24" s="29"/>
    </row>
    <row r="25" spans="1:10" ht="25.5" customHeight="1" outlineLevel="1">
      <c r="A25" s="16" t="s">
        <v>5</v>
      </c>
      <c r="B25" s="16" t="s">
        <v>11</v>
      </c>
      <c r="C25" s="16" t="s">
        <v>66</v>
      </c>
      <c r="D25" s="17">
        <v>7916842.51</v>
      </c>
      <c r="E25" s="17">
        <v>12350926</v>
      </c>
      <c r="F25" s="17">
        <v>12350926</v>
      </c>
      <c r="G25" s="24">
        <f t="shared" si="0"/>
        <v>0</v>
      </c>
      <c r="H25" s="29">
        <f t="shared" si="1"/>
        <v>100</v>
      </c>
      <c r="I25" s="24">
        <f t="shared" si="2"/>
        <v>4434083.49</v>
      </c>
      <c r="J25" s="29"/>
    </row>
    <row r="26" spans="1:10" ht="24" outlineLevel="1">
      <c r="A26" s="16" t="s">
        <v>5</v>
      </c>
      <c r="B26" s="16" t="s">
        <v>32</v>
      </c>
      <c r="C26" s="16" t="s">
        <v>63</v>
      </c>
      <c r="D26" s="17">
        <v>500000</v>
      </c>
      <c r="E26" s="17">
        <v>2400000</v>
      </c>
      <c r="F26" s="17">
        <v>744657.72</v>
      </c>
      <c r="G26" s="24">
        <f t="shared" si="0"/>
        <v>-1655342.28</v>
      </c>
      <c r="H26" s="29">
        <f t="shared" si="1"/>
        <v>31.027404999999998</v>
      </c>
      <c r="I26" s="24">
        <f t="shared" si="2"/>
        <v>244657.71999999997</v>
      </c>
      <c r="J26" s="29">
        <f t="shared" si="3"/>
        <v>148.931544</v>
      </c>
    </row>
    <row r="27" spans="1:10" ht="24">
      <c r="A27" s="14" t="s">
        <v>15</v>
      </c>
      <c r="B27" s="14"/>
      <c r="C27" s="14" t="s">
        <v>48</v>
      </c>
      <c r="D27" s="15">
        <f>D28+D29</f>
        <v>17816664.19</v>
      </c>
      <c r="E27" s="15">
        <f>E28+E29</f>
        <v>12108929.53</v>
      </c>
      <c r="F27" s="15">
        <f>F28+F29</f>
        <v>12058929.53</v>
      </c>
      <c r="G27" s="25">
        <f t="shared" si="0"/>
        <v>-50000</v>
      </c>
      <c r="H27" s="30">
        <f t="shared" si="1"/>
        <v>99.58708158408119</v>
      </c>
      <c r="I27" s="25">
        <f t="shared" si="2"/>
        <v>-5757734.660000002</v>
      </c>
      <c r="J27" s="30">
        <f t="shared" si="3"/>
        <v>67.6834305311111</v>
      </c>
    </row>
    <row r="28" spans="1:10" ht="12.75" outlineLevel="1">
      <c r="A28" s="16" t="s">
        <v>15</v>
      </c>
      <c r="B28" s="16" t="s">
        <v>16</v>
      </c>
      <c r="C28" s="16" t="s">
        <v>17</v>
      </c>
      <c r="D28" s="17">
        <v>7415427.19</v>
      </c>
      <c r="E28" s="17">
        <v>8409948.53</v>
      </c>
      <c r="F28" s="17">
        <v>8409948.53</v>
      </c>
      <c r="G28" s="24">
        <f t="shared" si="0"/>
        <v>0</v>
      </c>
      <c r="H28" s="29">
        <f t="shared" si="1"/>
        <v>100</v>
      </c>
      <c r="I28" s="24">
        <f t="shared" si="2"/>
        <v>994521.3399999989</v>
      </c>
      <c r="J28" s="29">
        <f t="shared" si="3"/>
        <v>113.41151783326995</v>
      </c>
    </row>
    <row r="29" spans="1:10" ht="12.75" outlineLevel="1">
      <c r="A29" s="16" t="s">
        <v>15</v>
      </c>
      <c r="B29" s="16" t="s">
        <v>3</v>
      </c>
      <c r="C29" s="16" t="s">
        <v>18</v>
      </c>
      <c r="D29" s="17">
        <v>10401237</v>
      </c>
      <c r="E29" s="17">
        <v>3698981</v>
      </c>
      <c r="F29" s="17">
        <v>3648981</v>
      </c>
      <c r="G29" s="24">
        <f t="shared" si="0"/>
        <v>-50000</v>
      </c>
      <c r="H29" s="29">
        <f t="shared" si="1"/>
        <v>98.64827637665616</v>
      </c>
      <c r="I29" s="24">
        <f t="shared" si="2"/>
        <v>-6752256</v>
      </c>
      <c r="J29" s="29">
        <f t="shared" si="3"/>
        <v>35.08218301342427</v>
      </c>
    </row>
    <row r="30" spans="1:10" ht="12.75">
      <c r="A30" s="14" t="s">
        <v>19</v>
      </c>
      <c r="B30" s="14"/>
      <c r="C30" s="14" t="s">
        <v>49</v>
      </c>
      <c r="D30" s="15">
        <f>SUM(D31:D36)</f>
        <v>199811888.89999998</v>
      </c>
      <c r="E30" s="15">
        <f>SUM(E31:E36)</f>
        <v>224512190.7</v>
      </c>
      <c r="F30" s="15">
        <f>SUM(F31:F36)</f>
        <v>218900753.07999998</v>
      </c>
      <c r="G30" s="25">
        <f t="shared" si="0"/>
        <v>-5611437.620000005</v>
      </c>
      <c r="H30" s="30">
        <f t="shared" si="1"/>
        <v>97.50060894132106</v>
      </c>
      <c r="I30" s="25">
        <f t="shared" si="2"/>
        <v>19088864.180000007</v>
      </c>
      <c r="J30" s="30">
        <f t="shared" si="3"/>
        <v>109.55341760947638</v>
      </c>
    </row>
    <row r="31" spans="1:10" ht="12.75" outlineLevel="1">
      <c r="A31" s="16" t="s">
        <v>19</v>
      </c>
      <c r="B31" s="16" t="s">
        <v>2</v>
      </c>
      <c r="C31" s="16" t="s">
        <v>20</v>
      </c>
      <c r="D31" s="17">
        <v>17009900.98</v>
      </c>
      <c r="E31" s="17">
        <v>17922257.27</v>
      </c>
      <c r="F31" s="17">
        <v>17560753.85</v>
      </c>
      <c r="G31" s="24">
        <f t="shared" si="0"/>
        <v>-361503.41999999806</v>
      </c>
      <c r="H31" s="29">
        <f t="shared" si="1"/>
        <v>97.98293588495063</v>
      </c>
      <c r="I31" s="24">
        <f t="shared" si="2"/>
        <v>550852.870000001</v>
      </c>
      <c r="J31" s="29">
        <f t="shared" si="3"/>
        <v>103.23842490704493</v>
      </c>
    </row>
    <row r="32" spans="1:10" ht="12.75" outlineLevel="1">
      <c r="A32" s="16" t="s">
        <v>19</v>
      </c>
      <c r="B32" s="16" t="s">
        <v>16</v>
      </c>
      <c r="C32" s="16" t="s">
        <v>21</v>
      </c>
      <c r="D32" s="17">
        <v>152472879.69</v>
      </c>
      <c r="E32" s="17">
        <v>173282885.64</v>
      </c>
      <c r="F32" s="17">
        <v>168736392.9</v>
      </c>
      <c r="G32" s="24">
        <f t="shared" si="0"/>
        <v>-4546492.73999998</v>
      </c>
      <c r="H32" s="29">
        <f t="shared" si="1"/>
        <v>97.37625979437723</v>
      </c>
      <c r="I32" s="24">
        <f t="shared" si="2"/>
        <v>16263513.210000008</v>
      </c>
      <c r="J32" s="29">
        <f t="shared" si="3"/>
        <v>110.6664957355473</v>
      </c>
    </row>
    <row r="33" spans="1:10" ht="24" outlineLevel="1">
      <c r="A33" s="16" t="s">
        <v>19</v>
      </c>
      <c r="B33" s="16" t="s">
        <v>3</v>
      </c>
      <c r="C33" s="16" t="s">
        <v>62</v>
      </c>
      <c r="D33" s="17">
        <v>15281614.16</v>
      </c>
      <c r="E33" s="17">
        <v>15830725.32</v>
      </c>
      <c r="F33" s="17">
        <v>15422583.1</v>
      </c>
      <c r="G33" s="24">
        <f t="shared" si="0"/>
        <v>-408142.22000000067</v>
      </c>
      <c r="H33" s="29">
        <f t="shared" si="1"/>
        <v>97.42183499650287</v>
      </c>
      <c r="I33" s="24">
        <f t="shared" si="2"/>
        <v>140968.93999999948</v>
      </c>
      <c r="J33" s="29">
        <f t="shared" si="3"/>
        <v>100.92247414784879</v>
      </c>
    </row>
    <row r="34" spans="1:10" ht="36" outlineLevel="1">
      <c r="A34" s="16" t="s">
        <v>19</v>
      </c>
      <c r="B34" s="16" t="s">
        <v>15</v>
      </c>
      <c r="C34" s="16" t="s">
        <v>61</v>
      </c>
      <c r="D34" s="17">
        <v>63144</v>
      </c>
      <c r="E34" s="17">
        <v>30000</v>
      </c>
      <c r="F34" s="17">
        <v>18227.68</v>
      </c>
      <c r="G34" s="24">
        <f t="shared" si="0"/>
        <v>-11772.32</v>
      </c>
      <c r="H34" s="29">
        <f t="shared" si="1"/>
        <v>60.75893333333333</v>
      </c>
      <c r="I34" s="24">
        <f t="shared" si="2"/>
        <v>-44916.32</v>
      </c>
      <c r="J34" s="29">
        <f t="shared" si="3"/>
        <v>28.866844039021917</v>
      </c>
    </row>
    <row r="35" spans="1:10" ht="24" outlineLevel="1">
      <c r="A35" s="16" t="s">
        <v>19</v>
      </c>
      <c r="B35" s="16" t="s">
        <v>19</v>
      </c>
      <c r="C35" s="16" t="s">
        <v>22</v>
      </c>
      <c r="D35" s="17">
        <v>4516436.96</v>
      </c>
      <c r="E35" s="17">
        <v>5382479.11</v>
      </c>
      <c r="F35" s="17">
        <v>5226173.1</v>
      </c>
      <c r="G35" s="24">
        <f t="shared" si="0"/>
        <v>-156306.0100000007</v>
      </c>
      <c r="H35" s="29">
        <f t="shared" si="1"/>
        <v>97.09602198530408</v>
      </c>
      <c r="I35" s="24">
        <f t="shared" si="2"/>
        <v>709736.1399999997</v>
      </c>
      <c r="J35" s="29">
        <f t="shared" si="3"/>
        <v>115.71451447868763</v>
      </c>
    </row>
    <row r="36" spans="1:10" ht="24" outlineLevel="1">
      <c r="A36" s="16" t="s">
        <v>19</v>
      </c>
      <c r="B36" s="16" t="s">
        <v>11</v>
      </c>
      <c r="C36" s="16" t="s">
        <v>23</v>
      </c>
      <c r="D36" s="17">
        <v>10467913.11</v>
      </c>
      <c r="E36" s="17">
        <v>12063843.36</v>
      </c>
      <c r="F36" s="17">
        <v>11936622.45</v>
      </c>
      <c r="G36" s="24">
        <f t="shared" si="0"/>
        <v>-127220.91000000015</v>
      </c>
      <c r="H36" s="29">
        <f t="shared" si="1"/>
        <v>98.94543632403396</v>
      </c>
      <c r="I36" s="24">
        <f t="shared" si="2"/>
        <v>1468709.3399999999</v>
      </c>
      <c r="J36" s="29">
        <f t="shared" si="3"/>
        <v>114.03058398141404</v>
      </c>
    </row>
    <row r="37" spans="1:10" ht="12.75">
      <c r="A37" s="14" t="s">
        <v>24</v>
      </c>
      <c r="B37" s="14"/>
      <c r="C37" s="14" t="s">
        <v>50</v>
      </c>
      <c r="D37" s="15">
        <f>D38+D39</f>
        <v>30648692.66</v>
      </c>
      <c r="E37" s="15">
        <f>E38+E39</f>
        <v>36035866</v>
      </c>
      <c r="F37" s="15">
        <f>F38+F39</f>
        <v>34464309.7</v>
      </c>
      <c r="G37" s="25">
        <f t="shared" si="0"/>
        <v>-1571556.299999997</v>
      </c>
      <c r="H37" s="30">
        <f t="shared" si="1"/>
        <v>95.6389106897001</v>
      </c>
      <c r="I37" s="25">
        <f t="shared" si="2"/>
        <v>3815617.040000003</v>
      </c>
      <c r="J37" s="30">
        <f t="shared" si="3"/>
        <v>112.44952625656302</v>
      </c>
    </row>
    <row r="38" spans="1:10" ht="12.75" outlineLevel="1">
      <c r="A38" s="16" t="s">
        <v>24</v>
      </c>
      <c r="B38" s="16" t="s">
        <v>2</v>
      </c>
      <c r="C38" s="16" t="s">
        <v>25</v>
      </c>
      <c r="D38" s="17">
        <v>24734091.07</v>
      </c>
      <c r="E38" s="17">
        <v>29400213</v>
      </c>
      <c r="F38" s="17">
        <v>28267153.89</v>
      </c>
      <c r="G38" s="24">
        <f t="shared" si="0"/>
        <v>-1133059.1099999994</v>
      </c>
      <c r="H38" s="29">
        <f t="shared" si="1"/>
        <v>96.14608537019784</v>
      </c>
      <c r="I38" s="24">
        <f t="shared" si="2"/>
        <v>3533062.8200000003</v>
      </c>
      <c r="J38" s="29">
        <f t="shared" si="3"/>
        <v>114.28418295218965</v>
      </c>
    </row>
    <row r="39" spans="1:10" ht="28.5" customHeight="1" outlineLevel="1">
      <c r="A39" s="16" t="s">
        <v>24</v>
      </c>
      <c r="B39" s="16" t="s">
        <v>5</v>
      </c>
      <c r="C39" s="16" t="s">
        <v>59</v>
      </c>
      <c r="D39" s="17">
        <v>5914601.59</v>
      </c>
      <c r="E39" s="17">
        <v>6635653</v>
      </c>
      <c r="F39" s="17">
        <v>6197155.81</v>
      </c>
      <c r="G39" s="24">
        <f t="shared" si="0"/>
        <v>-438497.1900000004</v>
      </c>
      <c r="H39" s="29">
        <f t="shared" si="1"/>
        <v>93.39180047540158</v>
      </c>
      <c r="I39" s="24">
        <f t="shared" si="2"/>
        <v>282554.21999999974</v>
      </c>
      <c r="J39" s="29">
        <f t="shared" si="3"/>
        <v>104.77723166472823</v>
      </c>
    </row>
    <row r="40" spans="1:10" s="12" customFormat="1" ht="0" customHeight="1" hidden="1" outlineLevel="1">
      <c r="A40" s="14" t="s">
        <v>11</v>
      </c>
      <c r="B40" s="14"/>
      <c r="C40" s="14" t="s">
        <v>42</v>
      </c>
      <c r="D40" s="15">
        <f>D41</f>
        <v>0</v>
      </c>
      <c r="E40" s="15">
        <f>E41</f>
        <v>0</v>
      </c>
      <c r="F40" s="15">
        <f>F41</f>
        <v>0</v>
      </c>
      <c r="G40" s="25">
        <f t="shared" si="0"/>
        <v>0</v>
      </c>
      <c r="H40" s="30">
        <v>0</v>
      </c>
      <c r="I40" s="25">
        <f t="shared" si="2"/>
        <v>0</v>
      </c>
      <c r="J40" s="30" t="e">
        <f t="shared" si="3"/>
        <v>#DIV/0!</v>
      </c>
    </row>
    <row r="41" spans="1:10" ht="26.25" customHeight="1" hidden="1" outlineLevel="1">
      <c r="A41" s="16" t="s">
        <v>11</v>
      </c>
      <c r="B41" s="16" t="s">
        <v>16</v>
      </c>
      <c r="C41" s="16"/>
      <c r="D41" s="17">
        <v>0</v>
      </c>
      <c r="E41" s="17">
        <v>0</v>
      </c>
      <c r="F41" s="17">
        <v>0</v>
      </c>
      <c r="G41" s="24">
        <f t="shared" si="0"/>
        <v>0</v>
      </c>
      <c r="H41" s="29">
        <v>0</v>
      </c>
      <c r="I41" s="24">
        <f t="shared" si="2"/>
        <v>0</v>
      </c>
      <c r="J41" s="29" t="e">
        <f t="shared" si="3"/>
        <v>#DIV/0!</v>
      </c>
    </row>
    <row r="42" spans="1:10" ht="12.75">
      <c r="A42" s="14" t="s">
        <v>26</v>
      </c>
      <c r="B42" s="14"/>
      <c r="C42" s="14" t="s">
        <v>51</v>
      </c>
      <c r="D42" s="15">
        <f>SUM(D43:D46)</f>
        <v>13832343.67</v>
      </c>
      <c r="E42" s="15">
        <f>SUM(E43:E46)</f>
        <v>15316305</v>
      </c>
      <c r="F42" s="15">
        <f>SUM(F43:F46)</f>
        <v>14898984.12</v>
      </c>
      <c r="G42" s="25">
        <f t="shared" si="0"/>
        <v>-417320.8800000008</v>
      </c>
      <c r="H42" s="30">
        <f t="shared" si="1"/>
        <v>97.27531620714002</v>
      </c>
      <c r="I42" s="25">
        <f t="shared" si="2"/>
        <v>1066640.4499999993</v>
      </c>
      <c r="J42" s="30">
        <f t="shared" si="3"/>
        <v>107.71120552993028</v>
      </c>
    </row>
    <row r="43" spans="1:10" ht="12.75" outlineLevel="1">
      <c r="A43" s="16" t="s">
        <v>26</v>
      </c>
      <c r="B43" s="16" t="s">
        <v>2</v>
      </c>
      <c r="C43" s="16" t="s">
        <v>27</v>
      </c>
      <c r="D43" s="17">
        <v>826832.05</v>
      </c>
      <c r="E43" s="17">
        <v>1103805</v>
      </c>
      <c r="F43" s="17">
        <v>877555.17</v>
      </c>
      <c r="G43" s="24">
        <f t="shared" si="0"/>
        <v>-226249.82999999996</v>
      </c>
      <c r="H43" s="29">
        <f t="shared" si="1"/>
        <v>79.50273553752702</v>
      </c>
      <c r="I43" s="24">
        <f t="shared" si="2"/>
        <v>50723.119999999995</v>
      </c>
      <c r="J43" s="29">
        <f t="shared" si="3"/>
        <v>106.13463399247766</v>
      </c>
    </row>
    <row r="44" spans="1:10" ht="24" outlineLevel="1">
      <c r="A44" s="16" t="s">
        <v>26</v>
      </c>
      <c r="B44" s="16" t="s">
        <v>3</v>
      </c>
      <c r="C44" s="16" t="s">
        <v>28</v>
      </c>
      <c r="D44" s="17">
        <v>6239547.2</v>
      </c>
      <c r="E44" s="17">
        <v>6439199</v>
      </c>
      <c r="F44" s="17">
        <v>6264509.84</v>
      </c>
      <c r="G44" s="24">
        <f t="shared" si="0"/>
        <v>-174689.16000000015</v>
      </c>
      <c r="H44" s="29">
        <f t="shared" si="1"/>
        <v>97.28709797600602</v>
      </c>
      <c r="I44" s="24">
        <f t="shared" si="2"/>
        <v>24962.639999999665</v>
      </c>
      <c r="J44" s="29">
        <f t="shared" si="3"/>
        <v>100.40007133850995</v>
      </c>
    </row>
    <row r="45" spans="1:10" ht="12.75" outlineLevel="1">
      <c r="A45" s="16" t="s">
        <v>26</v>
      </c>
      <c r="B45" s="16" t="s">
        <v>5</v>
      </c>
      <c r="C45" s="16" t="s">
        <v>29</v>
      </c>
      <c r="D45" s="17">
        <v>6380021.42</v>
      </c>
      <c r="E45" s="17">
        <v>7279500</v>
      </c>
      <c r="F45" s="17">
        <v>7278328.09</v>
      </c>
      <c r="G45" s="24">
        <f t="shared" si="0"/>
        <v>-1171.910000000149</v>
      </c>
      <c r="H45" s="29">
        <f t="shared" si="1"/>
        <v>99.98390122948004</v>
      </c>
      <c r="I45" s="24">
        <f t="shared" si="2"/>
        <v>898306.6699999999</v>
      </c>
      <c r="J45" s="29">
        <f t="shared" si="3"/>
        <v>114.07999457782385</v>
      </c>
    </row>
    <row r="46" spans="1:10" ht="24" outlineLevel="1">
      <c r="A46" s="16" t="s">
        <v>26</v>
      </c>
      <c r="B46" s="16" t="s">
        <v>7</v>
      </c>
      <c r="C46" s="16" t="s">
        <v>60</v>
      </c>
      <c r="D46" s="17">
        <v>385943</v>
      </c>
      <c r="E46" s="17">
        <v>493801</v>
      </c>
      <c r="F46" s="17">
        <v>478591.02</v>
      </c>
      <c r="G46" s="24">
        <f t="shared" si="0"/>
        <v>-15209.979999999981</v>
      </c>
      <c r="H46" s="29">
        <f t="shared" si="1"/>
        <v>96.9198158772461</v>
      </c>
      <c r="I46" s="24">
        <f t="shared" si="2"/>
        <v>92648.02000000002</v>
      </c>
      <c r="J46" s="29">
        <f t="shared" si="3"/>
        <v>124.00562259193715</v>
      </c>
    </row>
    <row r="47" spans="1:10" ht="12.75">
      <c r="A47" s="14" t="s">
        <v>30</v>
      </c>
      <c r="B47" s="14"/>
      <c r="C47" s="14" t="s">
        <v>52</v>
      </c>
      <c r="D47" s="15">
        <f>D48</f>
        <v>56959.1</v>
      </c>
      <c r="E47" s="15">
        <f>E48</f>
        <v>200000</v>
      </c>
      <c r="F47" s="15">
        <f>F48</f>
        <v>77294.77</v>
      </c>
      <c r="G47" s="25">
        <f t="shared" si="0"/>
        <v>-122705.23</v>
      </c>
      <c r="H47" s="30">
        <f t="shared" si="1"/>
        <v>38.647385</v>
      </c>
      <c r="I47" s="25">
        <f t="shared" si="2"/>
        <v>20335.670000000006</v>
      </c>
      <c r="J47" s="30">
        <f t="shared" si="3"/>
        <v>135.70223195240095</v>
      </c>
    </row>
    <row r="48" spans="1:10" ht="12.75" outlineLevel="1">
      <c r="A48" s="16" t="s">
        <v>30</v>
      </c>
      <c r="B48" s="16" t="s">
        <v>16</v>
      </c>
      <c r="C48" s="16" t="s">
        <v>31</v>
      </c>
      <c r="D48" s="17">
        <v>56959.1</v>
      </c>
      <c r="E48" s="17">
        <v>200000</v>
      </c>
      <c r="F48" s="17">
        <v>77294.77</v>
      </c>
      <c r="G48" s="24">
        <f t="shared" si="0"/>
        <v>-122705.23</v>
      </c>
      <c r="H48" s="29">
        <f t="shared" si="1"/>
        <v>38.647385</v>
      </c>
      <c r="I48" s="24">
        <f t="shared" si="2"/>
        <v>20335.670000000006</v>
      </c>
      <c r="J48" s="29">
        <f t="shared" si="3"/>
        <v>135.70223195240095</v>
      </c>
    </row>
    <row r="49" spans="1:10" ht="24" customHeight="1" collapsed="1">
      <c r="A49" s="14" t="s">
        <v>32</v>
      </c>
      <c r="B49" s="14"/>
      <c r="C49" s="14" t="s">
        <v>53</v>
      </c>
      <c r="D49" s="15">
        <f>SUM(D50:D52)</f>
        <v>1923454</v>
      </c>
      <c r="E49" s="15">
        <f>SUM(E50:E52)</f>
        <v>1975100</v>
      </c>
      <c r="F49" s="15">
        <f>SUM(F50:F52)</f>
        <v>1975100</v>
      </c>
      <c r="G49" s="25">
        <f t="shared" si="0"/>
        <v>0</v>
      </c>
      <c r="H49" s="30">
        <f t="shared" si="1"/>
        <v>100</v>
      </c>
      <c r="I49" s="25">
        <f t="shared" si="2"/>
        <v>51646</v>
      </c>
      <c r="J49" s="30">
        <f t="shared" si="3"/>
        <v>102.68506551235434</v>
      </c>
    </row>
    <row r="50" spans="1:10" ht="12.75" hidden="1" outlineLevel="1">
      <c r="A50" s="16" t="s">
        <v>32</v>
      </c>
      <c r="B50" s="16" t="s">
        <v>2</v>
      </c>
      <c r="C50" s="16" t="s">
        <v>33</v>
      </c>
      <c r="D50" s="17">
        <v>0</v>
      </c>
      <c r="E50" s="17">
        <v>0</v>
      </c>
      <c r="F50" s="17">
        <v>0</v>
      </c>
      <c r="G50" s="24">
        <f t="shared" si="0"/>
        <v>0</v>
      </c>
      <c r="H50" s="29" t="e">
        <f t="shared" si="1"/>
        <v>#DIV/0!</v>
      </c>
      <c r="I50" s="24">
        <f t="shared" si="2"/>
        <v>0</v>
      </c>
      <c r="J50" s="29" t="e">
        <f t="shared" si="3"/>
        <v>#DIV/0!</v>
      </c>
    </row>
    <row r="51" spans="1:10" ht="24" outlineLevel="1">
      <c r="A51" s="16" t="s">
        <v>32</v>
      </c>
      <c r="B51" s="16" t="s">
        <v>16</v>
      </c>
      <c r="C51" s="16" t="s">
        <v>34</v>
      </c>
      <c r="D51" s="17">
        <v>1294054</v>
      </c>
      <c r="E51" s="17">
        <v>1325100</v>
      </c>
      <c r="F51" s="17">
        <v>1325100</v>
      </c>
      <c r="G51" s="24">
        <f t="shared" si="0"/>
        <v>0</v>
      </c>
      <c r="H51" s="29">
        <f t="shared" si="1"/>
        <v>100</v>
      </c>
      <c r="I51" s="24">
        <f t="shared" si="2"/>
        <v>31046</v>
      </c>
      <c r="J51" s="29">
        <v>0</v>
      </c>
    </row>
    <row r="52" spans="1:10" ht="24" outlineLevel="1">
      <c r="A52" s="16" t="s">
        <v>32</v>
      </c>
      <c r="B52" s="16" t="s">
        <v>5</v>
      </c>
      <c r="C52" s="16" t="s">
        <v>35</v>
      </c>
      <c r="D52" s="17">
        <v>629400</v>
      </c>
      <c r="E52" s="17">
        <v>650000</v>
      </c>
      <c r="F52" s="17">
        <v>650000</v>
      </c>
      <c r="G52" s="24">
        <f t="shared" si="0"/>
        <v>0</v>
      </c>
      <c r="H52" s="29">
        <f t="shared" si="1"/>
        <v>100</v>
      </c>
      <c r="I52" s="24">
        <f t="shared" si="2"/>
        <v>20600</v>
      </c>
      <c r="J52" s="29">
        <f t="shared" si="3"/>
        <v>103.2729583730537</v>
      </c>
    </row>
    <row r="53" spans="1:10" ht="48">
      <c r="A53" s="14" t="s">
        <v>13</v>
      </c>
      <c r="B53" s="14"/>
      <c r="C53" s="14" t="s">
        <v>54</v>
      </c>
      <c r="D53" s="15">
        <f>D54</f>
        <v>4529176</v>
      </c>
      <c r="E53" s="15">
        <f>E54</f>
        <v>17550848.49</v>
      </c>
      <c r="F53" s="15">
        <f>F54</f>
        <v>17392519.63</v>
      </c>
      <c r="G53" s="25">
        <f t="shared" si="0"/>
        <v>-158328.8599999994</v>
      </c>
      <c r="H53" s="30">
        <f t="shared" si="1"/>
        <v>99.09788486812926</v>
      </c>
      <c r="I53" s="25">
        <f t="shared" si="2"/>
        <v>12863343.629999999</v>
      </c>
      <c r="J53" s="30">
        <v>0</v>
      </c>
    </row>
    <row r="54" spans="1:10" ht="60" outlineLevel="1">
      <c r="A54" s="16" t="s">
        <v>13</v>
      </c>
      <c r="B54" s="16" t="s">
        <v>3</v>
      </c>
      <c r="C54" s="16" t="s">
        <v>36</v>
      </c>
      <c r="D54" s="17">
        <v>4529176</v>
      </c>
      <c r="E54" s="17">
        <v>17550848.49</v>
      </c>
      <c r="F54" s="17">
        <v>17392519.63</v>
      </c>
      <c r="G54" s="24">
        <f t="shared" si="0"/>
        <v>-158328.8599999994</v>
      </c>
      <c r="H54" s="29">
        <f t="shared" si="1"/>
        <v>99.09788486812926</v>
      </c>
      <c r="I54" s="24">
        <f t="shared" si="2"/>
        <v>12863343.629999999</v>
      </c>
      <c r="J54" s="29">
        <v>0</v>
      </c>
    </row>
    <row r="55" spans="1:10" s="12" customFormat="1" ht="12.75">
      <c r="A55" s="18" t="s">
        <v>37</v>
      </c>
      <c r="B55" s="18"/>
      <c r="C55" s="18"/>
      <c r="D55" s="19">
        <f>D13+D20+D23+D27+D30+D37+D42+D47+D49+D53+D40</f>
        <v>325446409.34000003</v>
      </c>
      <c r="E55" s="19">
        <f>E13+E20+E23+E27+E30+E37+E42+E47+E49+E53+E40</f>
        <v>375183352.9</v>
      </c>
      <c r="F55" s="19">
        <f>F13+F20+F23+F27+F30+F37+F42+F47+F49+F53+F40</f>
        <v>362366867.84999996</v>
      </c>
      <c r="G55" s="31">
        <f t="shared" si="0"/>
        <v>-12816485.050000012</v>
      </c>
      <c r="H55" s="32">
        <f t="shared" si="1"/>
        <v>96.58394090491107</v>
      </c>
      <c r="I55" s="31">
        <f t="shared" si="2"/>
        <v>36920458.50999993</v>
      </c>
      <c r="J55" s="32">
        <f t="shared" si="3"/>
        <v>111.34455856645462</v>
      </c>
    </row>
  </sheetData>
  <sheetProtection/>
  <mergeCells count="13">
    <mergeCell ref="I1:J1"/>
    <mergeCell ref="G3:J3"/>
    <mergeCell ref="G4:J4"/>
    <mergeCell ref="E11:H11"/>
    <mergeCell ref="I11:J11"/>
    <mergeCell ref="B11:B12"/>
    <mergeCell ref="A11:A12"/>
    <mergeCell ref="C11:C12"/>
    <mergeCell ref="A1:G1"/>
    <mergeCell ref="A6:I6"/>
    <mergeCell ref="A7:H7"/>
    <mergeCell ref="A8:H8"/>
    <mergeCell ref="A9:H9"/>
  </mergeCells>
  <printOptions/>
  <pageMargins left="0.7480314960629921" right="0.7480314960629921" top="0.984251968503937" bottom="0.984251968503937" header="0.5118110236220472" footer="0.5118110236220472"/>
  <pageSetup fitToHeight="27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Юр.отдел</cp:lastModifiedBy>
  <cp:lastPrinted>2022-03-29T07:17:50Z</cp:lastPrinted>
  <dcterms:created xsi:type="dcterms:W3CDTF">2002-03-11T10:22:12Z</dcterms:created>
  <dcterms:modified xsi:type="dcterms:W3CDTF">2022-05-30T11:47:25Z</dcterms:modified>
  <cp:category/>
  <cp:version/>
  <cp:contentType/>
  <cp:contentStatus/>
</cp:coreProperties>
</file>