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'Бюджет'!$A$22</definedName>
    <definedName name="FIO" localSheetId="0">'Бюджет'!$G$22</definedName>
    <definedName name="SIGN" localSheetId="0">'Бюджет'!$A$22:$I$23</definedName>
    <definedName name="_xlnm.Print_Area" localSheetId="0">'Бюджет'!$A$1:$J$54</definedName>
  </definedNames>
  <calcPr fullCalcOnLoad="1"/>
</workbook>
</file>

<file path=xl/sharedStrings.xml><?xml version="1.0" encoding="utf-8"?>
<sst xmlns="http://schemas.openxmlformats.org/spreadsheetml/2006/main" count="133" uniqueCount="74">
  <si>
    <t>Раздел</t>
  </si>
  <si>
    <t>Подраздел</t>
  </si>
  <si>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</si>
  <si>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</si>
  <si>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</si>
  <si>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</si>
  <si>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</si>
  <si>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</si>
  <si>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</si>
  <si>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</si>
  <si>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Другие общегосударственные вопросы</t>
  </si>
  <si>
    <t>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</si>
  <si>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</si>
  <si>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14</t>
  </si>
  <si>
    <t>Другие вопросы в области национальной безопасности и правоохранительной деятельности</t>
  </si>
  <si>
    <t>05</t>
  </si>
  <si>
    <t>Сельское хозяйство и рыболовство</t>
  </si>
  <si>
    <t>02</t>
  </si>
  <si>
    <t>Коммунальное хозяйство</t>
  </si>
  <si>
    <t>Благоустройство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</si>
  <si>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</si>
  <si>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</si>
  <si>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</si>
  <si>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</si>
  <si>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</si>
  <si>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</t>
  </si>
  <si>
    <t>Культура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</si>
  <si>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</si>
  <si>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</si>
  <si>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</si>
  <si>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</si>
  <si>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11</t>
  </si>
  <si>
    <t>Массовый спорт</t>
  </si>
  <si>
    <t>12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</si>
  <si>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</si>
  <si>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</si>
  <si>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</si>
  <si>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Прочие межбюджетные трансферты бюджетам субъектов Российской Федерации и муниципальных образований общего характера</t>
  </si>
  <si>
    <t>Итого</t>
  </si>
  <si>
    <t>Наименование</t>
  </si>
  <si>
    <t>Отклонение</t>
  </si>
  <si>
    <t>% исполнения</t>
  </si>
  <si>
    <t>Функционирование высшего должностного лица субъекта Российской Федерации и муниципального образования</t>
  </si>
  <si>
    <t>Здравоохранение</t>
  </si>
  <si>
    <t xml:space="preserve"> Приложение № 3</t>
  </si>
  <si>
    <t>к Решению</t>
  </si>
  <si>
    <t>Киквидзенской районной Думы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</si>
  <si>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</si>
  <si>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</si>
  <si>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</si>
  <si>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</si>
  <si>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</si>
  <si>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</si>
  <si>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</si>
  <si>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</si>
  <si>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</si>
  <si>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</si>
  <si>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ОТЧЕТ</t>
  </si>
  <si>
    <t>ОБ ИСПОЛНЕНИИ БЮДЖЕТА КИКВИДЗЕНСКОГО МУНИЦИПАЛЬНОГО РАЙОНА ВОЛГОГРАДСКОЙ ОБЛАСТИ ПО РАЗДЕЛАМ И ПОДРАЗДЕЛАМ</t>
  </si>
  <si>
    <t>руб.</t>
  </si>
  <si>
    <t>Судебная система</t>
  </si>
  <si>
    <t>Другие вопросы в области культуры, кинематографии</t>
  </si>
  <si>
    <t>Другие вопросы в области социальной политики</t>
  </si>
  <si>
    <t>Профессиональная подготовка, переподготовка и повышение квалификации</t>
  </si>
  <si>
    <t>Дополнительное образование детей</t>
  </si>
  <si>
    <t>2018 год</t>
  </si>
  <si>
    <t>Исполнено на 01.01.2019</t>
  </si>
  <si>
    <t>Другие вопросы в области национальной экономики</t>
  </si>
  <si>
    <t>ФУНКЦИОНАЛЬНОЙ КЛАССИФИКАЦИИ  РАСХОДОВ БЮДЖЕТОВ ЗА 2019 ГОД</t>
  </si>
  <si>
    <t>Назначено на  2019  год</t>
  </si>
  <si>
    <t>2019 год</t>
  </si>
  <si>
    <t>Исполнено на 01.01.2020</t>
  </si>
  <si>
    <t>Отношение 2019 г.к 2018 г.</t>
  </si>
  <si>
    <r>
      <t xml:space="preserve">от 04.06.2020 года 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№ 67/12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</si>
</sst>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8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b/>
      <sz val="8.5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22" fontId="2" fillId="0" borderId="0" xfId="0" applyNumberFormat="1" applyFont="1" applyAlignment="1">
      <alignment horizontal="center"/>
    </xf>
    <xf numFmtId="0" fontId="0" fillId="0" borderId="0" xfId="0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9" fontId="1" fillId="0" borderId="11" xfId="0" applyNumberFormat="1" applyFont="1" applyFill="1" applyBorder="1" applyAlignment="1">
      <alignment horizontal="center" vertical="top" wrapText="1"/>
    </xf>
    <xf numFmtId="49" fontId="7" fillId="33" borderId="11" xfId="0" applyNumberFormat="1" applyFont="1" applyFill="1" applyBorder="1" applyAlignment="1">
      <alignment horizontal="left" vertical="center" wrapText="1"/>
    </xf>
    <xf numFmtId="4" fontId="7" fillId="33" borderId="11" xfId="0" applyNumberFormat="1" applyFont="1" applyFill="1" applyBorder="1" applyAlignment="1">
      <alignment horizontal="righ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9" fontId="7" fillId="34" borderId="11" xfId="0" applyNumberFormat="1" applyFont="1" applyFill="1" applyBorder="1" applyAlignment="1">
      <alignment horizontal="left"/>
    </xf>
    <xf numFmtId="4" fontId="7" fillId="34" borderId="11" xfId="0" applyNumberFormat="1" applyFont="1" applyFill="1" applyBorder="1" applyAlignment="1">
      <alignment horizontal="right"/>
    </xf>
    <xf numFmtId="49" fontId="9" fillId="35" borderId="11" xfId="0" applyNumberFormat="1" applyFont="1" applyFill="1" applyBorder="1" applyAlignment="1">
      <alignment horizontal="left" vertical="center" wrapText="1"/>
    </xf>
    <xf numFmtId="4" fontId="9" fillId="35" borderId="1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top" wrapText="1"/>
    </xf>
    <xf numFmtId="4" fontId="8" fillId="35" borderId="11" xfId="0" applyNumberFormat="1" applyFont="1" applyFill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4" fontId="10" fillId="33" borderId="1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2" fontId="8" fillId="35" borderId="11" xfId="0" applyNumberFormat="1" applyFont="1" applyFill="1" applyBorder="1" applyAlignment="1">
      <alignment vertical="center"/>
    </xf>
    <xf numFmtId="172" fontId="8" fillId="0" borderId="11" xfId="0" applyNumberFormat="1" applyFont="1" applyBorder="1" applyAlignment="1">
      <alignment vertical="center"/>
    </xf>
    <xf numFmtId="172" fontId="10" fillId="33" borderId="11" xfId="0" applyNumberFormat="1" applyFont="1" applyFill="1" applyBorder="1" applyAlignment="1">
      <alignment vertical="center"/>
    </xf>
    <xf numFmtId="4" fontId="10" fillId="34" borderId="11" xfId="0" applyNumberFormat="1" applyFont="1" applyFill="1" applyBorder="1" applyAlignment="1">
      <alignment vertical="center"/>
    </xf>
    <xf numFmtId="172" fontId="10" fillId="34" borderId="11" xfId="0" applyNumberFormat="1" applyFont="1" applyFill="1" applyBorder="1" applyAlignment="1">
      <alignment vertical="center"/>
    </xf>
    <xf numFmtId="4" fontId="10" fillId="33" borderId="11" xfId="0" applyNumberFormat="1" applyFont="1" applyFill="1" applyBorder="1" applyAlignment="1">
      <alignment/>
    </xf>
    <xf numFmtId="172" fontId="10" fillId="33" borderId="11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22" fontId="0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971550</xdr:colOff>
      <xdr:row>53</xdr:row>
      <xdr:rowOff>142875</xdr:rowOff>
    </xdr:from>
    <xdr:ext cx="5286375" cy="314325"/>
    <xdr:grpSp>
      <xdr:nvGrpSpPr>
        <xdr:cNvPr id="1" name="Группа 8"/>
        <xdr:cNvGrpSpPr>
          <a:grpSpLocks/>
        </xdr:cNvGrpSpPr>
      </xdr:nvGrpSpPr>
      <xdr:grpSpPr>
        <a:xfrm>
          <a:off x="1809750" y="15592425"/>
          <a:ext cx="5286375" cy="314325"/>
          <a:chOff x="12700" y="7124700"/>
          <a:chExt cx="5270500" cy="314325"/>
        </a:xfrm>
        <a:solidFill>
          <a:srgbClr val="FFFFFF"/>
        </a:solidFill>
      </xdr:grpSpPr>
      <xdr:sp>
        <xdr:nvSpPr>
          <xdr:cNvPr id="2" name="560"/>
          <xdr:cNvSpPr>
            <a:spLocks/>
          </xdr:cNvSpPr>
        </xdr:nvSpPr>
        <xdr:spPr>
          <a:xfrm>
            <a:off x="12700" y="7124700"/>
            <a:ext cx="1880251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561"/>
          <xdr:cNvSpPr>
            <a:spLocks/>
          </xdr:cNvSpPr>
        </xdr:nvSpPr>
        <xdr:spPr>
          <a:xfrm>
            <a:off x="2197322" y="7124700"/>
            <a:ext cx="882809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562"/>
          <xdr:cNvSpPr>
            <a:spLocks/>
          </xdr:cNvSpPr>
        </xdr:nvSpPr>
        <xdr:spPr>
          <a:xfrm>
            <a:off x="2197322" y="7286656"/>
            <a:ext cx="882809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564"/>
          <xdr:cNvSpPr>
            <a:spLocks/>
          </xdr:cNvSpPr>
        </xdr:nvSpPr>
        <xdr:spPr>
          <a:xfrm>
            <a:off x="3402949" y="7124700"/>
            <a:ext cx="1880251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565"/>
          <xdr:cNvSpPr>
            <a:spLocks/>
          </xdr:cNvSpPr>
        </xdr:nvSpPr>
        <xdr:spPr>
          <a:xfrm>
            <a:off x="3402949" y="7286656"/>
            <a:ext cx="1880251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54"/>
  <sheetViews>
    <sheetView showGridLines="0" tabSelected="1" view="pageBreakPreview" zoomScale="110" zoomScaleSheetLayoutView="110" workbookViewId="0" topLeftCell="A1">
      <selection activeCell="G5" sqref="G5"/>
    </sheetView>
  </sheetViews>
  <sheetFormatPr defaultColWidth="9.140625" defaultRowHeight="12.75" customHeight="1" outlineLevelRow="1"/>
  <cols>
    <col min="1" max="2" width="6.28125" style="0" customWidth="1"/>
    <col min="3" max="3" width="30.7109375" style="0" customWidth="1"/>
    <col min="4" max="4" width="13.57421875" style="11" customWidth="1"/>
    <col min="5" max="5" width="13.28125" style="0" customWidth="1"/>
    <col min="6" max="6" width="13.8515625" style="0" customWidth="1"/>
    <col min="7" max="7" width="11.8515625" style="0" bestFit="1" customWidth="1"/>
    <col min="8" max="8" width="10.00390625" style="0" bestFit="1" customWidth="1"/>
    <col min="9" max="9" width="12.140625" style="0" customWidth="1"/>
    <col min="10" max="10" width="9.140625" style="0" customWidth="1"/>
  </cols>
  <sheetData>
    <row r="1" spans="1:11" ht="12.75">
      <c r="A1" s="41"/>
      <c r="B1" s="41"/>
      <c r="C1" s="41"/>
      <c r="D1" s="41"/>
      <c r="E1" s="41"/>
      <c r="F1" s="41"/>
      <c r="G1" s="41"/>
      <c r="H1" s="26"/>
      <c r="I1" s="36" t="s">
        <v>44</v>
      </c>
      <c r="J1" s="36"/>
      <c r="K1" s="1"/>
    </row>
    <row r="2" spans="1:11" ht="12.75">
      <c r="A2" s="5"/>
      <c r="B2" s="3"/>
      <c r="C2" s="3"/>
      <c r="D2" s="3"/>
      <c r="E2" s="3"/>
      <c r="F2" s="3"/>
      <c r="G2" s="3"/>
      <c r="H2" s="26"/>
      <c r="I2" s="26"/>
      <c r="J2" s="27" t="s">
        <v>45</v>
      </c>
      <c r="K2" s="1"/>
    </row>
    <row r="3" spans="1:11" ht="14.25" customHeight="1">
      <c r="A3" s="6"/>
      <c r="B3" s="2"/>
      <c r="C3" s="2"/>
      <c r="D3" s="2"/>
      <c r="E3" s="2"/>
      <c r="F3" s="2"/>
      <c r="G3" s="36" t="s">
        <v>46</v>
      </c>
      <c r="H3" s="36"/>
      <c r="I3" s="36"/>
      <c r="J3" s="36"/>
      <c r="K3" s="2"/>
    </row>
    <row r="4" spans="1:11" ht="14.25">
      <c r="A4" s="6"/>
      <c r="B4" s="2"/>
      <c r="C4" s="2"/>
      <c r="D4" s="2"/>
      <c r="E4" s="2"/>
      <c r="F4" s="7"/>
      <c r="G4" s="37" t="s">
        <v>73</v>
      </c>
      <c r="H4" s="37"/>
      <c r="I4" s="37"/>
      <c r="J4" s="37"/>
      <c r="K4" s="2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1"/>
      <c r="K5" s="1"/>
    </row>
    <row r="6" spans="1:11" ht="12.75">
      <c r="A6" s="42" t="s">
        <v>57</v>
      </c>
      <c r="B6" s="43"/>
      <c r="C6" s="43"/>
      <c r="D6" s="43"/>
      <c r="E6" s="43"/>
      <c r="F6" s="43"/>
      <c r="G6" s="43"/>
      <c r="H6" s="43"/>
      <c r="I6" s="43"/>
      <c r="J6" s="4"/>
      <c r="K6" s="4"/>
    </row>
    <row r="7" spans="1:9" ht="27" customHeight="1">
      <c r="A7" s="42" t="s">
        <v>58</v>
      </c>
      <c r="B7" s="43"/>
      <c r="C7" s="43"/>
      <c r="D7" s="43"/>
      <c r="E7" s="43"/>
      <c r="F7" s="43"/>
      <c r="G7" s="43"/>
      <c r="H7" s="43"/>
      <c r="I7" s="35"/>
    </row>
    <row r="8" spans="1:9" ht="12.75">
      <c r="A8" s="42" t="s">
        <v>68</v>
      </c>
      <c r="B8" s="43"/>
      <c r="C8" s="43"/>
      <c r="D8" s="43"/>
      <c r="E8" s="43"/>
      <c r="F8" s="43"/>
      <c r="G8" s="43"/>
      <c r="H8" s="43"/>
      <c r="I8" s="35"/>
    </row>
    <row r="9" spans="1:8" ht="12.75">
      <c r="A9" s="44"/>
      <c r="B9" s="45"/>
      <c r="C9" s="45"/>
      <c r="D9" s="45"/>
      <c r="E9" s="45"/>
      <c r="F9" s="45"/>
      <c r="G9" s="45"/>
      <c r="H9" s="45"/>
    </row>
    <row r="10" spans="1:10" ht="12.75">
      <c r="A10" s="4"/>
      <c r="B10" s="8"/>
      <c r="C10" s="8"/>
      <c r="D10" s="22"/>
      <c r="E10" s="8"/>
      <c r="F10" s="8"/>
      <c r="G10" s="8"/>
      <c r="H10" s="8"/>
      <c r="J10" t="s">
        <v>59</v>
      </c>
    </row>
    <row r="11" spans="1:11" ht="32.25" customHeight="1">
      <c r="A11" s="39" t="s">
        <v>0</v>
      </c>
      <c r="B11" s="39" t="s">
        <v>1</v>
      </c>
      <c r="C11" s="39" t="s">
        <v>39</v>
      </c>
      <c r="D11" s="10" t="s">
        <v>65</v>
      </c>
      <c r="E11" s="38" t="s">
        <v>70</v>
      </c>
      <c r="F11" s="38"/>
      <c r="G11" s="38"/>
      <c r="H11" s="38"/>
      <c r="I11" s="38" t="s">
        <v>72</v>
      </c>
      <c r="J11" s="38"/>
      <c r="K11" s="1"/>
    </row>
    <row r="12" spans="1:10" ht="30.75" customHeight="1">
      <c r="A12" s="40"/>
      <c r="B12" s="40"/>
      <c r="C12" s="40"/>
      <c r="D12" s="9" t="s">
        <v>66</v>
      </c>
      <c r="E12" s="9" t="s">
        <v>69</v>
      </c>
      <c r="F12" s="9" t="s">
        <v>71</v>
      </c>
      <c r="G12" s="13" t="s">
        <v>40</v>
      </c>
      <c r="H12" s="13" t="s">
        <v>41</v>
      </c>
      <c r="I12" s="13" t="s">
        <v>40</v>
      </c>
      <c r="J12" s="13" t="s">
        <v>41</v>
      </c>
    </row>
    <row r="13" spans="1:10" ht="12.75">
      <c r="A13" s="14" t="s">
        <v>2</v>
      </c>
      <c r="B13" s="14"/>
      <c r="C13" s="14" t="s">
        <v>47</v>
      </c>
      <c r="D13" s="15">
        <f>SUM(D14:D19)</f>
        <v>41975960.06</v>
      </c>
      <c r="E13" s="15">
        <f>SUM(E14:E19)</f>
        <v>46548757.629999995</v>
      </c>
      <c r="F13" s="15">
        <f>SUM(F14:F19)</f>
        <v>46381992.4</v>
      </c>
      <c r="G13" s="33">
        <f>E13-F13</f>
        <v>166765.22999999672</v>
      </c>
      <c r="H13" s="34">
        <f>F13/E13*100</f>
        <v>99.6417407499346</v>
      </c>
      <c r="I13" s="33">
        <f>F13-D13</f>
        <v>4406032.339999996</v>
      </c>
      <c r="J13" s="34">
        <f>F13/D13*100</f>
        <v>110.49656120718159</v>
      </c>
    </row>
    <row r="14" spans="1:10" ht="48">
      <c r="A14" s="20" t="s">
        <v>2</v>
      </c>
      <c r="B14" s="20" t="s">
        <v>17</v>
      </c>
      <c r="C14" s="20" t="s">
        <v>42</v>
      </c>
      <c r="D14" s="21">
        <v>1093837.89</v>
      </c>
      <c r="E14" s="21">
        <v>1310228</v>
      </c>
      <c r="F14" s="21">
        <v>1306569.99</v>
      </c>
      <c r="G14" s="24">
        <f>F14-E14</f>
        <v>-3658.0100000000093</v>
      </c>
      <c r="H14" s="29">
        <f>F14/E14*100</f>
        <v>99.72081118706058</v>
      </c>
      <c r="I14" s="23">
        <f>F14-D14</f>
        <v>212732.1000000001</v>
      </c>
      <c r="J14" s="28">
        <f>F14/D14*100</f>
        <v>119.44822920698057</v>
      </c>
    </row>
    <row r="15" spans="1:10" ht="72" outlineLevel="1">
      <c r="A15" s="16" t="s">
        <v>2</v>
      </c>
      <c r="B15" s="16" t="s">
        <v>3</v>
      </c>
      <c r="C15" s="16" t="s">
        <v>4</v>
      </c>
      <c r="D15" s="17">
        <v>620336.79</v>
      </c>
      <c r="E15" s="17">
        <v>626895</v>
      </c>
      <c r="F15" s="17">
        <v>621395.5</v>
      </c>
      <c r="G15" s="24">
        <f>F15-E15</f>
        <v>-5499.5</v>
      </c>
      <c r="H15" s="29">
        <f>F15/E15*100</f>
        <v>99.12273985276641</v>
      </c>
      <c r="I15" s="23">
        <f>F15-D15</f>
        <v>1058.7099999999627</v>
      </c>
      <c r="J15" s="28">
        <f>F15/D15*100</f>
        <v>100.17066696946992</v>
      </c>
    </row>
    <row r="16" spans="1:10" ht="72" outlineLevel="1">
      <c r="A16" s="16" t="s">
        <v>2</v>
      </c>
      <c r="B16" s="16" t="s">
        <v>5</v>
      </c>
      <c r="C16" s="16" t="s">
        <v>6</v>
      </c>
      <c r="D16" s="17">
        <v>20214171.49</v>
      </c>
      <c r="E16" s="17">
        <v>17599468.88</v>
      </c>
      <c r="F16" s="17">
        <v>17503148.7</v>
      </c>
      <c r="G16" s="24">
        <f aca="true" t="shared" si="0" ref="G16:G54">F16-E16</f>
        <v>-96320.1799999997</v>
      </c>
      <c r="H16" s="29">
        <f aca="true" t="shared" si="1" ref="H16:H54">F16/E16*100</f>
        <v>99.45270973427239</v>
      </c>
      <c r="I16" s="23">
        <f aca="true" t="shared" si="2" ref="I16:I54">F16-D16</f>
        <v>-2711022.789999999</v>
      </c>
      <c r="J16" s="28">
        <f aca="true" t="shared" si="3" ref="J16:J54">F16/D16*100</f>
        <v>86.58850405349955</v>
      </c>
    </row>
    <row r="17" spans="1:10" ht="12.75" outlineLevel="1">
      <c r="A17" s="16" t="s">
        <v>2</v>
      </c>
      <c r="B17" s="16" t="s">
        <v>15</v>
      </c>
      <c r="C17" s="16" t="s">
        <v>60</v>
      </c>
      <c r="D17" s="17">
        <v>39600</v>
      </c>
      <c r="E17" s="17">
        <v>0</v>
      </c>
      <c r="F17" s="17">
        <v>0</v>
      </c>
      <c r="G17" s="24">
        <f t="shared" si="0"/>
        <v>0</v>
      </c>
      <c r="H17" s="29" t="e">
        <f t="shared" si="1"/>
        <v>#DIV/0!</v>
      </c>
      <c r="I17" s="23">
        <f t="shared" si="2"/>
        <v>-39600</v>
      </c>
      <c r="J17" s="28">
        <f t="shared" si="3"/>
        <v>0</v>
      </c>
    </row>
    <row r="18" spans="1:10" ht="60" outlineLevel="1">
      <c r="A18" s="16" t="s">
        <v>2</v>
      </c>
      <c r="B18" s="16" t="s">
        <v>7</v>
      </c>
      <c r="C18" s="16" t="s">
        <v>8</v>
      </c>
      <c r="D18" s="17">
        <v>6016030.5</v>
      </c>
      <c r="E18" s="17">
        <v>6559695.85</v>
      </c>
      <c r="F18" s="17">
        <v>6555090.41</v>
      </c>
      <c r="G18" s="24">
        <f t="shared" si="0"/>
        <v>-4605.4399999994785</v>
      </c>
      <c r="H18" s="29">
        <f t="shared" si="1"/>
        <v>99.92979186679823</v>
      </c>
      <c r="I18" s="23">
        <f t="shared" si="2"/>
        <v>539059.9100000001</v>
      </c>
      <c r="J18" s="28">
        <f t="shared" si="3"/>
        <v>108.9603919062578</v>
      </c>
    </row>
    <row r="19" spans="1:10" ht="24" outlineLevel="1">
      <c r="A19" s="16" t="s">
        <v>2</v>
      </c>
      <c r="B19" s="16" t="s">
        <v>9</v>
      </c>
      <c r="C19" s="16" t="s">
        <v>10</v>
      </c>
      <c r="D19" s="17">
        <v>13991983.39</v>
      </c>
      <c r="E19" s="17">
        <v>20452469.9</v>
      </c>
      <c r="F19" s="17">
        <v>20395787.8</v>
      </c>
      <c r="G19" s="24">
        <f t="shared" si="0"/>
        <v>-56682.099999997765</v>
      </c>
      <c r="H19" s="29">
        <f t="shared" si="1"/>
        <v>99.72285938922224</v>
      </c>
      <c r="I19" s="23">
        <f t="shared" si="2"/>
        <v>6403804.41</v>
      </c>
      <c r="J19" s="28">
        <f t="shared" si="3"/>
        <v>145.76766732425347</v>
      </c>
    </row>
    <row r="20" spans="1:10" ht="36">
      <c r="A20" s="14" t="s">
        <v>3</v>
      </c>
      <c r="B20" s="14"/>
      <c r="C20" s="14" t="s">
        <v>48</v>
      </c>
      <c r="D20" s="15">
        <f>SUM(D21:D22)</f>
        <v>145125</v>
      </c>
      <c r="E20" s="15">
        <f>SUM(E21:E22)</f>
        <v>10000</v>
      </c>
      <c r="F20" s="15">
        <f>SUM(F21:F22)</f>
        <v>10000</v>
      </c>
      <c r="G20" s="25">
        <f t="shared" si="0"/>
        <v>0</v>
      </c>
      <c r="H20" s="30">
        <f t="shared" si="1"/>
        <v>100</v>
      </c>
      <c r="I20" s="25">
        <f t="shared" si="2"/>
        <v>-135125</v>
      </c>
      <c r="J20" s="30">
        <f t="shared" si="3"/>
        <v>6.890611541774333</v>
      </c>
    </row>
    <row r="21" spans="1:10" ht="60" outlineLevel="1">
      <c r="A21" s="16" t="s">
        <v>3</v>
      </c>
      <c r="B21" s="16" t="s">
        <v>11</v>
      </c>
      <c r="C21" s="16" t="s">
        <v>12</v>
      </c>
      <c r="D21" s="17">
        <v>135125</v>
      </c>
      <c r="E21" s="17">
        <v>0</v>
      </c>
      <c r="F21" s="17">
        <v>0</v>
      </c>
      <c r="G21" s="24">
        <f t="shared" si="0"/>
        <v>0</v>
      </c>
      <c r="H21" s="29" t="e">
        <f t="shared" si="1"/>
        <v>#DIV/0!</v>
      </c>
      <c r="I21" s="24">
        <f t="shared" si="2"/>
        <v>-135125</v>
      </c>
      <c r="J21" s="29">
        <f t="shared" si="3"/>
        <v>0</v>
      </c>
    </row>
    <row r="22" spans="1:10" ht="36" outlineLevel="1">
      <c r="A22" s="16" t="s">
        <v>3</v>
      </c>
      <c r="B22" s="16" t="s">
        <v>13</v>
      </c>
      <c r="C22" s="16" t="s">
        <v>14</v>
      </c>
      <c r="D22" s="17">
        <v>10000</v>
      </c>
      <c r="E22" s="17">
        <v>10000</v>
      </c>
      <c r="F22" s="17">
        <v>10000</v>
      </c>
      <c r="G22" s="24">
        <f t="shared" si="0"/>
        <v>0</v>
      </c>
      <c r="H22" s="29">
        <f t="shared" si="1"/>
        <v>100</v>
      </c>
      <c r="I22" s="24">
        <f t="shared" si="2"/>
        <v>0</v>
      </c>
      <c r="J22" s="29">
        <f t="shared" si="3"/>
        <v>100</v>
      </c>
    </row>
    <row r="23" spans="1:10" ht="12.75">
      <c r="A23" s="14" t="s">
        <v>5</v>
      </c>
      <c r="B23" s="14"/>
      <c r="C23" s="14" t="s">
        <v>49</v>
      </c>
      <c r="D23" s="15">
        <f>SUM(D24:D25)</f>
        <v>332900</v>
      </c>
      <c r="E23" s="15">
        <f>SUM(E24:E25)</f>
        <v>220000</v>
      </c>
      <c r="F23" s="15">
        <f>SUM(F24:F25)</f>
        <v>220000</v>
      </c>
      <c r="G23" s="25">
        <f t="shared" si="0"/>
        <v>0</v>
      </c>
      <c r="H23" s="30">
        <f t="shared" si="1"/>
        <v>100</v>
      </c>
      <c r="I23" s="25">
        <f t="shared" si="2"/>
        <v>-112900</v>
      </c>
      <c r="J23" s="30">
        <f t="shared" si="3"/>
        <v>66.08591168519075</v>
      </c>
    </row>
    <row r="24" spans="1:10" ht="12.75" outlineLevel="1">
      <c r="A24" s="16" t="s">
        <v>5</v>
      </c>
      <c r="B24" s="16" t="s">
        <v>15</v>
      </c>
      <c r="C24" s="16" t="s">
        <v>16</v>
      </c>
      <c r="D24" s="17">
        <v>57900</v>
      </c>
      <c r="E24" s="17">
        <v>0</v>
      </c>
      <c r="F24" s="17">
        <v>0</v>
      </c>
      <c r="G24" s="24">
        <f t="shared" si="0"/>
        <v>0</v>
      </c>
      <c r="H24" s="29" t="e">
        <f t="shared" si="1"/>
        <v>#DIV/0!</v>
      </c>
      <c r="I24" s="24">
        <f t="shared" si="2"/>
        <v>-57900</v>
      </c>
      <c r="J24" s="29">
        <f t="shared" si="3"/>
        <v>0</v>
      </c>
    </row>
    <row r="25" spans="1:10" ht="24" outlineLevel="1">
      <c r="A25" s="16" t="s">
        <v>5</v>
      </c>
      <c r="B25" s="16" t="s">
        <v>33</v>
      </c>
      <c r="C25" s="16" t="s">
        <v>67</v>
      </c>
      <c r="D25" s="17">
        <v>275000</v>
      </c>
      <c r="E25" s="17">
        <v>220000</v>
      </c>
      <c r="F25" s="17">
        <v>220000</v>
      </c>
      <c r="G25" s="24">
        <f t="shared" si="0"/>
        <v>0</v>
      </c>
      <c r="H25" s="29">
        <f t="shared" si="1"/>
        <v>100</v>
      </c>
      <c r="I25" s="24">
        <f t="shared" si="2"/>
        <v>-55000</v>
      </c>
      <c r="J25" s="29">
        <f t="shared" si="3"/>
        <v>80</v>
      </c>
    </row>
    <row r="26" spans="1:10" ht="24">
      <c r="A26" s="14" t="s">
        <v>15</v>
      </c>
      <c r="B26" s="14"/>
      <c r="C26" s="14" t="s">
        <v>50</v>
      </c>
      <c r="D26" s="15">
        <f>D27+D28</f>
        <v>9060874.379999999</v>
      </c>
      <c r="E26" s="15">
        <f>E27+E28</f>
        <v>7598015.5</v>
      </c>
      <c r="F26" s="15">
        <f>F27+F28</f>
        <v>7345500.65</v>
      </c>
      <c r="G26" s="25">
        <f t="shared" si="0"/>
        <v>-252514.84999999963</v>
      </c>
      <c r="H26" s="30">
        <f t="shared" si="1"/>
        <v>96.67656837499213</v>
      </c>
      <c r="I26" s="25">
        <f t="shared" si="2"/>
        <v>-1715373.7299999986</v>
      </c>
      <c r="J26" s="30">
        <f t="shared" si="3"/>
        <v>81.06834221445195</v>
      </c>
    </row>
    <row r="27" spans="1:10" ht="12.75" outlineLevel="1">
      <c r="A27" s="16" t="s">
        <v>15</v>
      </c>
      <c r="B27" s="16" t="s">
        <v>17</v>
      </c>
      <c r="C27" s="16" t="s">
        <v>18</v>
      </c>
      <c r="D27" s="17">
        <v>6719313.38</v>
      </c>
      <c r="E27" s="17">
        <v>6697626</v>
      </c>
      <c r="F27" s="17">
        <v>6445111.15</v>
      </c>
      <c r="G27" s="24">
        <f t="shared" si="0"/>
        <v>-252514.84999999963</v>
      </c>
      <c r="H27" s="29">
        <f t="shared" si="1"/>
        <v>96.22978574796504</v>
      </c>
      <c r="I27" s="24">
        <f t="shared" si="2"/>
        <v>-274202.2299999995</v>
      </c>
      <c r="J27" s="29">
        <f t="shared" si="3"/>
        <v>95.91919271370553</v>
      </c>
    </row>
    <row r="28" spans="1:10" ht="12.75" outlineLevel="1">
      <c r="A28" s="16" t="s">
        <v>15</v>
      </c>
      <c r="B28" s="16" t="s">
        <v>3</v>
      </c>
      <c r="C28" s="16" t="s">
        <v>19</v>
      </c>
      <c r="D28" s="17">
        <v>2341561</v>
      </c>
      <c r="E28" s="17">
        <v>900389.5</v>
      </c>
      <c r="F28" s="17">
        <v>900389.5</v>
      </c>
      <c r="G28" s="24">
        <f t="shared" si="0"/>
        <v>0</v>
      </c>
      <c r="H28" s="29">
        <f t="shared" si="1"/>
        <v>100</v>
      </c>
      <c r="I28" s="24">
        <f t="shared" si="2"/>
        <v>-1441171.5</v>
      </c>
      <c r="J28" s="29">
        <f t="shared" si="3"/>
        <v>38.45253230644002</v>
      </c>
    </row>
    <row r="29" spans="1:10" ht="12.75">
      <c r="A29" s="14" t="s">
        <v>20</v>
      </c>
      <c r="B29" s="14"/>
      <c r="C29" s="14" t="s">
        <v>51</v>
      </c>
      <c r="D29" s="15">
        <f>SUM(D30:D35)</f>
        <v>187664443</v>
      </c>
      <c r="E29" s="15">
        <f>SUM(E30:E35)</f>
        <v>201685156.23999998</v>
      </c>
      <c r="F29" s="15">
        <f>SUM(F30:F35)</f>
        <v>188367395.71</v>
      </c>
      <c r="G29" s="25">
        <f t="shared" si="0"/>
        <v>-13317760.529999971</v>
      </c>
      <c r="H29" s="30">
        <f t="shared" si="1"/>
        <v>93.39675721392595</v>
      </c>
      <c r="I29" s="25">
        <f t="shared" si="2"/>
        <v>702952.7100000083</v>
      </c>
      <c r="J29" s="30">
        <f t="shared" si="3"/>
        <v>100.37457959470777</v>
      </c>
    </row>
    <row r="30" spans="1:10" ht="12.75" outlineLevel="1">
      <c r="A30" s="16" t="s">
        <v>20</v>
      </c>
      <c r="B30" s="16" t="s">
        <v>2</v>
      </c>
      <c r="C30" s="16" t="s">
        <v>21</v>
      </c>
      <c r="D30" s="17">
        <v>25036743.22</v>
      </c>
      <c r="E30" s="17">
        <v>19904677.41</v>
      </c>
      <c r="F30" s="17">
        <v>19226558.39</v>
      </c>
      <c r="G30" s="24">
        <f t="shared" si="0"/>
        <v>-678119.0199999996</v>
      </c>
      <c r="H30" s="29">
        <f t="shared" si="1"/>
        <v>96.59316749509682</v>
      </c>
      <c r="I30" s="24">
        <f t="shared" si="2"/>
        <v>-5810184.829999998</v>
      </c>
      <c r="J30" s="29">
        <f t="shared" si="3"/>
        <v>76.7933681352027</v>
      </c>
    </row>
    <row r="31" spans="1:10" ht="12.75" outlineLevel="1">
      <c r="A31" s="16" t="s">
        <v>20</v>
      </c>
      <c r="B31" s="16" t="s">
        <v>17</v>
      </c>
      <c r="C31" s="16" t="s">
        <v>22</v>
      </c>
      <c r="D31" s="17">
        <v>132934258.54</v>
      </c>
      <c r="E31" s="17">
        <v>152468432.04</v>
      </c>
      <c r="F31" s="17">
        <v>140176863.55</v>
      </c>
      <c r="G31" s="24">
        <f t="shared" si="0"/>
        <v>-12291568.48999998</v>
      </c>
      <c r="H31" s="29">
        <f t="shared" si="1"/>
        <v>91.93828628946922</v>
      </c>
      <c r="I31" s="24">
        <f t="shared" si="2"/>
        <v>7242605.010000005</v>
      </c>
      <c r="J31" s="29">
        <f t="shared" si="3"/>
        <v>105.44826073394819</v>
      </c>
    </row>
    <row r="32" spans="1:10" ht="24" outlineLevel="1">
      <c r="A32" s="16" t="s">
        <v>20</v>
      </c>
      <c r="B32" s="16" t="s">
        <v>3</v>
      </c>
      <c r="C32" s="16" t="s">
        <v>64</v>
      </c>
      <c r="D32" s="17">
        <v>11999764.24</v>
      </c>
      <c r="E32" s="17">
        <v>12845977.57</v>
      </c>
      <c r="F32" s="17">
        <v>12764863.36</v>
      </c>
      <c r="G32" s="24">
        <f t="shared" si="0"/>
        <v>-81114.2100000009</v>
      </c>
      <c r="H32" s="29">
        <f t="shared" si="1"/>
        <v>99.3685633533299</v>
      </c>
      <c r="I32" s="24">
        <f t="shared" si="2"/>
        <v>765099.1199999992</v>
      </c>
      <c r="J32" s="29">
        <f t="shared" si="3"/>
        <v>106.37595126618919</v>
      </c>
    </row>
    <row r="33" spans="1:10" ht="36" outlineLevel="1">
      <c r="A33" s="16" t="s">
        <v>20</v>
      </c>
      <c r="B33" s="16" t="s">
        <v>15</v>
      </c>
      <c r="C33" s="16" t="s">
        <v>63</v>
      </c>
      <c r="D33" s="17">
        <v>30000</v>
      </c>
      <c r="E33" s="17">
        <v>40000</v>
      </c>
      <c r="F33" s="17">
        <v>24468</v>
      </c>
      <c r="G33" s="24">
        <f t="shared" si="0"/>
        <v>-15532</v>
      </c>
      <c r="H33" s="29">
        <f t="shared" si="1"/>
        <v>61.17</v>
      </c>
      <c r="I33" s="24">
        <f t="shared" si="2"/>
        <v>-5532</v>
      </c>
      <c r="J33" s="29">
        <f t="shared" si="3"/>
        <v>81.56</v>
      </c>
    </row>
    <row r="34" spans="1:10" ht="24" outlineLevel="1">
      <c r="A34" s="16" t="s">
        <v>20</v>
      </c>
      <c r="B34" s="16" t="s">
        <v>20</v>
      </c>
      <c r="C34" s="16" t="s">
        <v>23</v>
      </c>
      <c r="D34" s="17">
        <v>6688185.47</v>
      </c>
      <c r="E34" s="17">
        <v>6318228.22</v>
      </c>
      <c r="F34" s="17">
        <v>6216851.51</v>
      </c>
      <c r="G34" s="24">
        <f t="shared" si="0"/>
        <v>-101376.70999999996</v>
      </c>
      <c r="H34" s="29">
        <f t="shared" si="1"/>
        <v>98.39548831618494</v>
      </c>
      <c r="I34" s="24">
        <f t="shared" si="2"/>
        <v>-471333.95999999996</v>
      </c>
      <c r="J34" s="29">
        <f t="shared" si="3"/>
        <v>92.95273789708466</v>
      </c>
    </row>
    <row r="35" spans="1:10" ht="24" outlineLevel="1">
      <c r="A35" s="16" t="s">
        <v>20</v>
      </c>
      <c r="B35" s="16" t="s">
        <v>11</v>
      </c>
      <c r="C35" s="16" t="s">
        <v>24</v>
      </c>
      <c r="D35" s="17">
        <v>10975491.53</v>
      </c>
      <c r="E35" s="17">
        <v>10107841</v>
      </c>
      <c r="F35" s="17">
        <v>9957790.9</v>
      </c>
      <c r="G35" s="24">
        <f t="shared" si="0"/>
        <v>-150050.09999999963</v>
      </c>
      <c r="H35" s="29">
        <f t="shared" si="1"/>
        <v>98.51550791113553</v>
      </c>
      <c r="I35" s="24">
        <f t="shared" si="2"/>
        <v>-1017700.629999999</v>
      </c>
      <c r="J35" s="29">
        <f t="shared" si="3"/>
        <v>90.72751660170978</v>
      </c>
    </row>
    <row r="36" spans="1:10" ht="12.75">
      <c r="A36" s="14" t="s">
        <v>25</v>
      </c>
      <c r="B36" s="14"/>
      <c r="C36" s="14" t="s">
        <v>52</v>
      </c>
      <c r="D36" s="15">
        <f>D37+D38</f>
        <v>30135070.37</v>
      </c>
      <c r="E36" s="15">
        <f>E37+E38</f>
        <v>51171924.33</v>
      </c>
      <c r="F36" s="15">
        <f>F37+F38</f>
        <v>50646109.410000004</v>
      </c>
      <c r="G36" s="25">
        <f t="shared" si="0"/>
        <v>-525814.9199999943</v>
      </c>
      <c r="H36" s="30">
        <f t="shared" si="1"/>
        <v>98.97245427666724</v>
      </c>
      <c r="I36" s="25">
        <f t="shared" si="2"/>
        <v>20511039.040000003</v>
      </c>
      <c r="J36" s="30">
        <f t="shared" si="3"/>
        <v>168.063683901064</v>
      </c>
    </row>
    <row r="37" spans="1:10" ht="12.75" outlineLevel="1">
      <c r="A37" s="16" t="s">
        <v>25</v>
      </c>
      <c r="B37" s="16" t="s">
        <v>2</v>
      </c>
      <c r="C37" s="16" t="s">
        <v>26</v>
      </c>
      <c r="D37" s="17">
        <v>21629825.32</v>
      </c>
      <c r="E37" s="17">
        <v>45261358.36</v>
      </c>
      <c r="F37" s="17">
        <v>44807263.59</v>
      </c>
      <c r="G37" s="24">
        <f t="shared" si="0"/>
        <v>-454094.7699999958</v>
      </c>
      <c r="H37" s="29">
        <f t="shared" si="1"/>
        <v>98.99672748133581</v>
      </c>
      <c r="I37" s="24">
        <f t="shared" si="2"/>
        <v>23177438.270000003</v>
      </c>
      <c r="J37" s="29">
        <f t="shared" si="3"/>
        <v>207.15499513798204</v>
      </c>
    </row>
    <row r="38" spans="1:10" ht="24" outlineLevel="1">
      <c r="A38" s="16" t="s">
        <v>25</v>
      </c>
      <c r="B38" s="16" t="s">
        <v>5</v>
      </c>
      <c r="C38" s="16" t="s">
        <v>61</v>
      </c>
      <c r="D38" s="17">
        <v>8505245.05</v>
      </c>
      <c r="E38" s="17">
        <v>5910565.97</v>
      </c>
      <c r="F38" s="17">
        <v>5838845.82</v>
      </c>
      <c r="G38" s="24">
        <f t="shared" si="0"/>
        <v>-71720.14999999944</v>
      </c>
      <c r="H38" s="29">
        <f t="shared" si="1"/>
        <v>98.78657728610041</v>
      </c>
      <c r="I38" s="24">
        <f t="shared" si="2"/>
        <v>-2666399.2300000004</v>
      </c>
      <c r="J38" s="29">
        <f t="shared" si="3"/>
        <v>68.64994230824661</v>
      </c>
    </row>
    <row r="39" spans="1:10" s="12" customFormat="1" ht="12.75" hidden="1" outlineLevel="1">
      <c r="A39" s="14" t="s">
        <v>11</v>
      </c>
      <c r="B39" s="14"/>
      <c r="C39" s="14" t="s">
        <v>43</v>
      </c>
      <c r="D39" s="15">
        <f>D40</f>
        <v>0</v>
      </c>
      <c r="E39" s="15">
        <f>E40</f>
        <v>0</v>
      </c>
      <c r="F39" s="15">
        <f>F40</f>
        <v>0</v>
      </c>
      <c r="G39" s="25">
        <f t="shared" si="0"/>
        <v>0</v>
      </c>
      <c r="H39" s="30">
        <v>0</v>
      </c>
      <c r="I39" s="25">
        <f t="shared" si="2"/>
        <v>0</v>
      </c>
      <c r="J39" s="30" t="e">
        <f t="shared" si="3"/>
        <v>#DIV/0!</v>
      </c>
    </row>
    <row r="40" spans="1:10" ht="12.75" hidden="1" outlineLevel="1">
      <c r="A40" s="16" t="s">
        <v>11</v>
      </c>
      <c r="B40" s="16" t="s">
        <v>17</v>
      </c>
      <c r="C40" s="16"/>
      <c r="D40" s="17">
        <v>0</v>
      </c>
      <c r="E40" s="17">
        <v>0</v>
      </c>
      <c r="F40" s="17">
        <v>0</v>
      </c>
      <c r="G40" s="24">
        <f t="shared" si="0"/>
        <v>0</v>
      </c>
      <c r="H40" s="29">
        <v>0</v>
      </c>
      <c r="I40" s="24">
        <f t="shared" si="2"/>
        <v>0</v>
      </c>
      <c r="J40" s="29" t="e">
        <f t="shared" si="3"/>
        <v>#DIV/0!</v>
      </c>
    </row>
    <row r="41" spans="1:10" ht="12.75">
      <c r="A41" s="14" t="s">
        <v>27</v>
      </c>
      <c r="B41" s="14"/>
      <c r="C41" s="14" t="s">
        <v>53</v>
      </c>
      <c r="D41" s="15">
        <f>SUM(D42:D45)</f>
        <v>20737252.44</v>
      </c>
      <c r="E41" s="15">
        <f>SUM(E42:E45)</f>
        <v>14769802.98</v>
      </c>
      <c r="F41" s="15">
        <f>SUM(F42:F45)</f>
        <v>14009411.540000001</v>
      </c>
      <c r="G41" s="25">
        <f t="shared" si="0"/>
        <v>-760391.4399999995</v>
      </c>
      <c r="H41" s="30">
        <f t="shared" si="1"/>
        <v>94.85171575389559</v>
      </c>
      <c r="I41" s="25">
        <f t="shared" si="2"/>
        <v>-6727840.9</v>
      </c>
      <c r="J41" s="30">
        <f t="shared" si="3"/>
        <v>67.55673916076415</v>
      </c>
    </row>
    <row r="42" spans="1:10" ht="12.75" outlineLevel="1">
      <c r="A42" s="16" t="s">
        <v>27</v>
      </c>
      <c r="B42" s="16" t="s">
        <v>2</v>
      </c>
      <c r="C42" s="16" t="s">
        <v>28</v>
      </c>
      <c r="D42" s="17">
        <v>834936.52</v>
      </c>
      <c r="E42" s="17">
        <v>928372.98</v>
      </c>
      <c r="F42" s="17">
        <v>928372.98</v>
      </c>
      <c r="G42" s="24">
        <f t="shared" si="0"/>
        <v>0</v>
      </c>
      <c r="H42" s="29">
        <f t="shared" si="1"/>
        <v>100</v>
      </c>
      <c r="I42" s="24">
        <f t="shared" si="2"/>
        <v>93436.45999999996</v>
      </c>
      <c r="J42" s="29">
        <f t="shared" si="3"/>
        <v>111.19084598191968</v>
      </c>
    </row>
    <row r="43" spans="1:10" ht="24" outlineLevel="1">
      <c r="A43" s="16" t="s">
        <v>27</v>
      </c>
      <c r="B43" s="16" t="s">
        <v>3</v>
      </c>
      <c r="C43" s="16" t="s">
        <v>29</v>
      </c>
      <c r="D43" s="17">
        <v>13679206.22</v>
      </c>
      <c r="E43" s="17">
        <v>6452574</v>
      </c>
      <c r="F43" s="17">
        <v>6085270.73</v>
      </c>
      <c r="G43" s="24">
        <f t="shared" si="0"/>
        <v>-367303.26999999955</v>
      </c>
      <c r="H43" s="29">
        <f t="shared" si="1"/>
        <v>94.30764730478101</v>
      </c>
      <c r="I43" s="24">
        <f t="shared" si="2"/>
        <v>-7593935.49</v>
      </c>
      <c r="J43" s="29">
        <f t="shared" si="3"/>
        <v>44.48555444030728</v>
      </c>
    </row>
    <row r="44" spans="1:10" ht="12.75" outlineLevel="1">
      <c r="A44" s="16" t="s">
        <v>27</v>
      </c>
      <c r="B44" s="16" t="s">
        <v>5</v>
      </c>
      <c r="C44" s="16" t="s">
        <v>30</v>
      </c>
      <c r="D44" s="17">
        <v>5821862.7</v>
      </c>
      <c r="E44" s="17">
        <v>7022500</v>
      </c>
      <c r="F44" s="17">
        <v>6629411.83</v>
      </c>
      <c r="G44" s="24">
        <f t="shared" si="0"/>
        <v>-393088.1699999999</v>
      </c>
      <c r="H44" s="29">
        <f t="shared" si="1"/>
        <v>94.4024468494126</v>
      </c>
      <c r="I44" s="24">
        <f t="shared" si="2"/>
        <v>807549.1299999999</v>
      </c>
      <c r="J44" s="29">
        <f t="shared" si="3"/>
        <v>113.8709751777554</v>
      </c>
    </row>
    <row r="45" spans="1:10" ht="24" outlineLevel="1">
      <c r="A45" s="16" t="s">
        <v>27</v>
      </c>
      <c r="B45" s="16" t="s">
        <v>7</v>
      </c>
      <c r="C45" s="16" t="s">
        <v>62</v>
      </c>
      <c r="D45" s="17">
        <v>401247</v>
      </c>
      <c r="E45" s="17">
        <v>366356</v>
      </c>
      <c r="F45" s="17">
        <v>366356</v>
      </c>
      <c r="G45" s="24">
        <f t="shared" si="0"/>
        <v>0</v>
      </c>
      <c r="H45" s="29">
        <f t="shared" si="1"/>
        <v>100</v>
      </c>
      <c r="I45" s="24">
        <f t="shared" si="2"/>
        <v>-34891</v>
      </c>
      <c r="J45" s="29">
        <f t="shared" si="3"/>
        <v>91.30435866187162</v>
      </c>
    </row>
    <row r="46" spans="1:10" ht="12.75">
      <c r="A46" s="14" t="s">
        <v>31</v>
      </c>
      <c r="B46" s="14"/>
      <c r="C46" s="14" t="s">
        <v>54</v>
      </c>
      <c r="D46" s="15">
        <f>D47</f>
        <v>196790.83</v>
      </c>
      <c r="E46" s="15">
        <f>E47</f>
        <v>3183051.43</v>
      </c>
      <c r="F46" s="15">
        <f>F47</f>
        <v>3180706.03</v>
      </c>
      <c r="G46" s="25">
        <f t="shared" si="0"/>
        <v>-2345.4000000003725</v>
      </c>
      <c r="H46" s="30">
        <f t="shared" si="1"/>
        <v>99.92631598792607</v>
      </c>
      <c r="I46" s="25">
        <f t="shared" si="2"/>
        <v>2983915.1999999997</v>
      </c>
      <c r="J46" s="30">
        <f t="shared" si="3"/>
        <v>1616.2877253985869</v>
      </c>
    </row>
    <row r="47" spans="1:10" ht="12.75" outlineLevel="1">
      <c r="A47" s="16" t="s">
        <v>31</v>
      </c>
      <c r="B47" s="16" t="s">
        <v>17</v>
      </c>
      <c r="C47" s="16" t="s">
        <v>32</v>
      </c>
      <c r="D47" s="17">
        <v>196790.83</v>
      </c>
      <c r="E47" s="17">
        <v>3183051.43</v>
      </c>
      <c r="F47" s="17">
        <v>3180706.03</v>
      </c>
      <c r="G47" s="24">
        <f t="shared" si="0"/>
        <v>-2345.4000000003725</v>
      </c>
      <c r="H47" s="29">
        <f t="shared" si="1"/>
        <v>99.92631598792607</v>
      </c>
      <c r="I47" s="24">
        <f t="shared" si="2"/>
        <v>2983915.1999999997</v>
      </c>
      <c r="J47" s="29">
        <f t="shared" si="3"/>
        <v>1616.2877253985869</v>
      </c>
    </row>
    <row r="48" spans="1:10" ht="12.75" collapsed="1">
      <c r="A48" s="14" t="s">
        <v>33</v>
      </c>
      <c r="B48" s="14"/>
      <c r="C48" s="14" t="s">
        <v>55</v>
      </c>
      <c r="D48" s="15">
        <f>SUM(D49:D51)</f>
        <v>1672808</v>
      </c>
      <c r="E48" s="15">
        <f>SUM(E49:E51)</f>
        <v>2056239</v>
      </c>
      <c r="F48" s="15">
        <f>SUM(F49:F51)</f>
        <v>2056239</v>
      </c>
      <c r="G48" s="25">
        <f t="shared" si="0"/>
        <v>0</v>
      </c>
      <c r="H48" s="30">
        <f t="shared" si="1"/>
        <v>100</v>
      </c>
      <c r="I48" s="25">
        <f t="shared" si="2"/>
        <v>383431</v>
      </c>
      <c r="J48" s="30">
        <f t="shared" si="3"/>
        <v>122.92139922812422</v>
      </c>
    </row>
    <row r="49" spans="1:10" ht="12.75" hidden="1" outlineLevel="1">
      <c r="A49" s="16" t="s">
        <v>33</v>
      </c>
      <c r="B49" s="16" t="s">
        <v>2</v>
      </c>
      <c r="C49" s="16" t="s">
        <v>34</v>
      </c>
      <c r="D49" s="17">
        <v>0</v>
      </c>
      <c r="E49" s="17">
        <v>0</v>
      </c>
      <c r="F49" s="17">
        <v>0</v>
      </c>
      <c r="G49" s="24">
        <f t="shared" si="0"/>
        <v>0</v>
      </c>
      <c r="H49" s="29" t="e">
        <f t="shared" si="1"/>
        <v>#DIV/0!</v>
      </c>
      <c r="I49" s="24">
        <f t="shared" si="2"/>
        <v>0</v>
      </c>
      <c r="J49" s="29" t="e">
        <f t="shared" si="3"/>
        <v>#DIV/0!</v>
      </c>
    </row>
    <row r="50" spans="1:10" ht="24" outlineLevel="1">
      <c r="A50" s="16" t="s">
        <v>33</v>
      </c>
      <c r="B50" s="16" t="s">
        <v>17</v>
      </c>
      <c r="C50" s="16" t="s">
        <v>35</v>
      </c>
      <c r="D50" s="17">
        <v>1092808</v>
      </c>
      <c r="E50" s="17">
        <v>1226239</v>
      </c>
      <c r="F50" s="17">
        <v>1226239</v>
      </c>
      <c r="G50" s="24">
        <f t="shared" si="0"/>
        <v>0</v>
      </c>
      <c r="H50" s="29">
        <f t="shared" si="1"/>
        <v>100</v>
      </c>
      <c r="I50" s="24">
        <f t="shared" si="2"/>
        <v>133431</v>
      </c>
      <c r="J50" s="29">
        <v>0</v>
      </c>
    </row>
    <row r="51" spans="1:10" ht="24" outlineLevel="1">
      <c r="A51" s="16" t="s">
        <v>33</v>
      </c>
      <c r="B51" s="16" t="s">
        <v>5</v>
      </c>
      <c r="C51" s="16" t="s">
        <v>36</v>
      </c>
      <c r="D51" s="17">
        <v>580000</v>
      </c>
      <c r="E51" s="17">
        <v>830000</v>
      </c>
      <c r="F51" s="17">
        <v>830000</v>
      </c>
      <c r="G51" s="24">
        <f t="shared" si="0"/>
        <v>0</v>
      </c>
      <c r="H51" s="29">
        <f t="shared" si="1"/>
        <v>100</v>
      </c>
      <c r="I51" s="24">
        <f t="shared" si="2"/>
        <v>250000</v>
      </c>
      <c r="J51" s="29">
        <f t="shared" si="3"/>
        <v>143.10344827586206</v>
      </c>
    </row>
    <row r="52" spans="1:10" ht="48">
      <c r="A52" s="14" t="s">
        <v>13</v>
      </c>
      <c r="B52" s="14"/>
      <c r="C52" s="14" t="s">
        <v>56</v>
      </c>
      <c r="D52" s="15">
        <f>D53</f>
        <v>11269185</v>
      </c>
      <c r="E52" s="15">
        <f>E53</f>
        <v>6182176</v>
      </c>
      <c r="F52" s="15">
        <f>F53</f>
        <v>6153335.3</v>
      </c>
      <c r="G52" s="25">
        <f t="shared" si="0"/>
        <v>-28840.700000000186</v>
      </c>
      <c r="H52" s="30">
        <f t="shared" si="1"/>
        <v>99.53348626761839</v>
      </c>
      <c r="I52" s="25">
        <f t="shared" si="2"/>
        <v>-5115849.7</v>
      </c>
      <c r="J52" s="30">
        <v>0</v>
      </c>
    </row>
    <row r="53" spans="1:10" ht="60" outlineLevel="1">
      <c r="A53" s="16" t="s">
        <v>13</v>
      </c>
      <c r="B53" s="16" t="s">
        <v>3</v>
      </c>
      <c r="C53" s="16" t="s">
        <v>37</v>
      </c>
      <c r="D53" s="17">
        <v>11269185</v>
      </c>
      <c r="E53" s="17">
        <v>6182176</v>
      </c>
      <c r="F53" s="17">
        <v>6153335.3</v>
      </c>
      <c r="G53" s="24">
        <f t="shared" si="0"/>
        <v>-28840.700000000186</v>
      </c>
      <c r="H53" s="29">
        <f t="shared" si="1"/>
        <v>99.53348626761839</v>
      </c>
      <c r="I53" s="24">
        <f t="shared" si="2"/>
        <v>-5115849.7</v>
      </c>
      <c r="J53" s="29">
        <v>0</v>
      </c>
    </row>
    <row r="54" spans="1:10" s="12" customFormat="1" ht="12.75">
      <c r="A54" s="18" t="s">
        <v>38</v>
      </c>
      <c r="B54" s="18"/>
      <c r="C54" s="18"/>
      <c r="D54" s="19">
        <f>D13+D20+D23+D26+D29+D36+D41+D46+D48+D52+D39</f>
        <v>303190409.08</v>
      </c>
      <c r="E54" s="19">
        <f>E13+E20+E23+E26+E29+E36+E41+E46+E48+E52+E39</f>
        <v>333425123.11</v>
      </c>
      <c r="F54" s="19">
        <f>F13+F20+F23+F26+F29+F36+F41+F46+F48+F52+F39</f>
        <v>318370690.04</v>
      </c>
      <c r="G54" s="31">
        <f t="shared" si="0"/>
        <v>-15054433.069999993</v>
      </c>
      <c r="H54" s="32">
        <f t="shared" si="1"/>
        <v>95.48491339537321</v>
      </c>
      <c r="I54" s="31">
        <f t="shared" si="2"/>
        <v>15180280.960000038</v>
      </c>
      <c r="J54" s="32">
        <f t="shared" si="3"/>
        <v>105.0068473491833</v>
      </c>
    </row>
  </sheetData>
  <sheetProtection/>
  <mergeCells count="13">
    <mergeCell ref="A11:A12"/>
    <mergeCell ref="C11:C12"/>
    <mergeCell ref="A1:G1"/>
    <mergeCell ref="A6:I6"/>
    <mergeCell ref="A7:H7"/>
    <mergeCell ref="A8:H8"/>
    <mergeCell ref="A9:H9"/>
    <mergeCell ref="I1:J1"/>
    <mergeCell ref="G3:J3"/>
    <mergeCell ref="G4:J4"/>
    <mergeCell ref="E11:H11"/>
    <mergeCell ref="I11:J11"/>
    <mergeCell ref="B11:B12"/>
  </mergeCells>
  <printOptions/>
  <pageMargins left="0.7480314960629921" right="0.7480314960629921" top="0.984251968503937" bottom="0.984251968503937" header="0.5118110236220472" footer="0.5118110236220472"/>
  <pageSetup fitToHeight="27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Савина</cp:lastModifiedBy>
  <cp:lastPrinted>2020-03-27T06:32:52Z</cp:lastPrinted>
  <dcterms:created xsi:type="dcterms:W3CDTF">2002-03-11T10:22:12Z</dcterms:created>
  <dcterms:modified xsi:type="dcterms:W3CDTF">2020-06-29T13:45:00Z</dcterms:modified>
  <cp:category/>
  <cp:version/>
  <cp:contentType/>
  <cp:contentStatus/>
</cp:coreProperties>
</file>